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cstbgroup.sharepoint.com/sites/01_INT_DBV_Certification_DBV_105/Documents partages/NF/NF202/8_AUTRES/Fiches pratiques/"/>
    </mc:Choice>
  </mc:AlternateContent>
  <xr:revisionPtr revIDLastSave="1450" documentId="8_{B6443C63-E45A-4FA0-8C6F-A8D554FACE40}" xr6:coauthVersionLast="47" xr6:coauthVersionMax="47" xr10:uidLastSave="{FFE74A2D-A478-4936-9393-322868ED0D45}"/>
  <bookViews>
    <workbookView xWindow="-120" yWindow="-120" windowWidth="29040" windowHeight="15840" xr2:uid="{5D1A70A2-07E3-4507-8BA0-9143626287CC}"/>
  </bookViews>
  <sheets>
    <sheet name="PV_essais" sheetId="1" r:id="rId1"/>
    <sheet name="Feuil2" sheetId="2" state="hidden" r:id="rId2"/>
  </sheets>
  <definedNames>
    <definedName name="_xlnm.Print_Area" localSheetId="0">PV_essais!$A$1:$I$109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4" i="1" l="1"/>
  <c r="C74" i="1"/>
  <c r="G41" i="1" l="1"/>
  <c r="B41" i="1"/>
  <c r="G94" i="1"/>
  <c r="H94" i="1" s="1"/>
  <c r="B94" i="1"/>
  <c r="D94" i="1" s="1"/>
  <c r="G74" i="1"/>
  <c r="H74" i="1" s="1"/>
  <c r="B74" i="1"/>
  <c r="D74" i="1" s="1"/>
  <c r="H41" i="1" l="1"/>
  <c r="C41" i="1"/>
  <c r="D41" i="1" s="1"/>
  <c r="G2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RENOUF-DEMELUN Caroline</author>
  </authors>
  <commentList>
    <comment ref="C80" authorId="0" shapeId="0" xr:uid="{4756F88C-FE11-4F70-8866-5B8AF9C382FB}">
      <text>
        <r>
          <rPr>
            <sz val="9"/>
            <color indexed="81"/>
            <rFont val="Tahoma"/>
            <family val="2"/>
          </rPr>
          <t>En l'absence de préconisation fournisseur : 
Treuil : 1 min
Motorisation : 10 secondes
Ces temporisations peuvent être réduites sans atteindre la coupure thermique</t>
        </r>
      </text>
    </comment>
    <comment ref="C81" authorId="0" shapeId="0" xr:uid="{9F03BABD-5779-49A8-AD2F-21E95D3DAAF4}">
      <text>
        <r>
          <rPr>
            <sz val="9"/>
            <color indexed="81"/>
            <rFont val="Tahoma"/>
            <family val="2"/>
          </rPr>
          <t>En l'absence de préconisation fournisseur : 
Treuil : 1 min
Motorisation : 10 minutes
Ces temporisations peuvent être réduites sans atteindre la coupure thermique</t>
        </r>
      </text>
    </comment>
  </commentList>
</comments>
</file>

<file path=xl/sharedStrings.xml><?xml version="1.0" encoding="utf-8"?>
<sst xmlns="http://schemas.openxmlformats.org/spreadsheetml/2006/main" count="163" uniqueCount="113">
  <si>
    <t>Classement obtenu</t>
  </si>
  <si>
    <t>Type de coffre</t>
  </si>
  <si>
    <t>Classe</t>
  </si>
  <si>
    <t>Pression</t>
  </si>
  <si>
    <t>V*3</t>
  </si>
  <si>
    <t>V*4</t>
  </si>
  <si>
    <t>V*5</t>
  </si>
  <si>
    <t>V*6</t>
  </si>
  <si>
    <t>Logo du fabricant</t>
  </si>
  <si>
    <t>Classement vent</t>
  </si>
  <si>
    <t>Endurance</t>
  </si>
  <si>
    <t>E*2</t>
  </si>
  <si>
    <t>E*3</t>
  </si>
  <si>
    <t>E*4</t>
  </si>
  <si>
    <t>Manœuvre</t>
  </si>
  <si>
    <t>M*1</t>
  </si>
  <si>
    <t>M*2</t>
  </si>
  <si>
    <t>M</t>
  </si>
  <si>
    <t>M+</t>
  </si>
  <si>
    <t>Vent</t>
  </si>
  <si>
    <t>Date de début des essais</t>
  </si>
  <si>
    <t>Date de fin des essais</t>
  </si>
  <si>
    <t>Opérateur</t>
  </si>
  <si>
    <t>Remarques</t>
  </si>
  <si>
    <t xml:space="preserve">N° réf. </t>
  </si>
  <si>
    <t>DESCRIPTION DU CORPS D'EPREUVE</t>
  </si>
  <si>
    <t>rénovation</t>
  </si>
  <si>
    <t>traditionnel</t>
  </si>
  <si>
    <t>demi linteau</t>
  </si>
  <si>
    <t>bloc-baie</t>
  </si>
  <si>
    <t>tunnel</t>
  </si>
  <si>
    <t>Moteur</t>
  </si>
  <si>
    <t>Treuil</t>
  </si>
  <si>
    <t>Sangle</t>
  </si>
  <si>
    <t>Type de treuil</t>
  </si>
  <si>
    <t>Réf. de coulisse</t>
  </si>
  <si>
    <t>Anti-tempete</t>
  </si>
  <si>
    <t>anti-tempête</t>
  </si>
  <si>
    <t>Verrou automatique</t>
  </si>
  <si>
    <t>sous face</t>
  </si>
  <si>
    <t>façade</t>
  </si>
  <si>
    <t>latéral</t>
  </si>
  <si>
    <t>Position sortie de caisson</t>
  </si>
  <si>
    <t>CLASSEMENT</t>
  </si>
  <si>
    <t>Classement revendiqué</t>
  </si>
  <si>
    <t>Hauteur sous coffre/prise au vent (mm)</t>
  </si>
  <si>
    <t>Largeur entre coulisse (monobloc, DL) (mm)</t>
  </si>
  <si>
    <t>Largeur dos de coulisse (tradi/rénovation) (mm)</t>
  </si>
  <si>
    <t>m²</t>
  </si>
  <si>
    <t>Surface</t>
  </si>
  <si>
    <t>Pa</t>
  </si>
  <si>
    <t>150 (V*3)</t>
  </si>
  <si>
    <t>250 (V*4)</t>
  </si>
  <si>
    <t>400 (V*5)</t>
  </si>
  <si>
    <t>600 (V*6)</t>
  </si>
  <si>
    <t>Nombre de cycles</t>
  </si>
  <si>
    <t>Nombre de cycles réalisés</t>
  </si>
  <si>
    <t>Durée de temporisation haute</t>
  </si>
  <si>
    <t>Durée de temporisation basse</t>
  </si>
  <si>
    <t>sec</t>
  </si>
  <si>
    <t>Couple (N.m)</t>
  </si>
  <si>
    <t>Classes</t>
  </si>
  <si>
    <t>30 N</t>
  </si>
  <si>
    <t>15 N</t>
  </si>
  <si>
    <t>Bon fonctionnement du produit</t>
  </si>
  <si>
    <t>Vérifications avant essai</t>
  </si>
  <si>
    <t>MANŒUVRE (NF EN 13527)</t>
  </si>
  <si>
    <t>Effort maxi</t>
  </si>
  <si>
    <t>5.4 N.m</t>
  </si>
  <si>
    <t>2.7 N.m</t>
  </si>
  <si>
    <t>Couple maxi*</t>
  </si>
  <si>
    <t>* avec bras de manivelle standard de 0.18 m</t>
  </si>
  <si>
    <t>90 N</t>
  </si>
  <si>
    <t>50 N</t>
  </si>
  <si>
    <t>Critères de classifications</t>
  </si>
  <si>
    <t>PRESSION (constat)</t>
  </si>
  <si>
    <t>DEPRESSION (constat)</t>
  </si>
  <si>
    <t>Dépression</t>
  </si>
  <si>
    <t>RESISTANCE AU VENT (NF EN 1932)</t>
  </si>
  <si>
    <t>ENDURANCE (NF EN 14201)</t>
  </si>
  <si>
    <t>Type de coulisse</t>
  </si>
  <si>
    <t>PVC</t>
  </si>
  <si>
    <t>ALU</t>
  </si>
  <si>
    <t>coulisse</t>
  </si>
  <si>
    <t>Dimensions :</t>
  </si>
  <si>
    <t>Protocole des essais de suivi NF FERMETURES</t>
  </si>
  <si>
    <t>Réf. lame</t>
  </si>
  <si>
    <t>Motorisation (fournisseur, réf., couple)</t>
  </si>
  <si>
    <t>Longueur bras de manivelle (m)</t>
  </si>
  <si>
    <t>RESISTANCE AU VENT (NF EN 1932) - suite</t>
  </si>
  <si>
    <t>- Photos du corps d'épreuve</t>
  </si>
  <si>
    <t>- Fiche de fabrication</t>
  </si>
  <si>
    <t xml:space="preserve">Annexes: </t>
  </si>
  <si>
    <t xml:space="preserve">Pressions de sortie du tablier </t>
  </si>
  <si>
    <t>Treuil à manivelle</t>
  </si>
  <si>
    <t>SANGLE</t>
  </si>
  <si>
    <t>TREUIL A MANIVELLE</t>
  </si>
  <si>
    <t>Effort de manœuvre après essai de résistance au vent :</t>
  </si>
  <si>
    <t>Effort de manœuvre après essai d'endurance :</t>
  </si>
  <si>
    <r>
      <rPr>
        <b/>
        <u/>
        <sz val="11"/>
        <color theme="4" tint="-0.249977111117893"/>
        <rFont val="Calibri"/>
        <family val="2"/>
        <scheme val="minor"/>
      </rPr>
      <t>Critères d'acceptation :</t>
    </r>
    <r>
      <rPr>
        <b/>
        <sz val="11"/>
        <color theme="4" tint="-0.249977111117893"/>
        <rFont val="Calibri"/>
        <family val="2"/>
        <scheme val="minor"/>
      </rPr>
      <t xml:space="preserve"> </t>
    </r>
    <r>
      <rPr>
        <sz val="11"/>
        <color theme="4" tint="-0.249977111117893"/>
        <rFont val="Calibri"/>
        <family val="2"/>
        <scheme val="minor"/>
      </rPr>
      <t>pas de sortie du tablier de ses coulisses</t>
    </r>
    <r>
      <rPr>
        <u/>
        <sz val="11"/>
        <color theme="4" tint="-0.249977111117893"/>
        <rFont val="Calibri"/>
        <family val="2"/>
        <scheme val="minor"/>
      </rPr>
      <t xml:space="preserve">
</t>
    </r>
    <r>
      <rPr>
        <sz val="11"/>
        <color theme="4" tint="-0.249977111117893"/>
        <rFont val="Calibri"/>
        <family val="2"/>
        <scheme val="minor"/>
      </rPr>
      <t>fonctionnalité et classe d’effort de manoeuvre conservées</t>
    </r>
  </si>
  <si>
    <t xml:space="preserve">  Essai de suivi</t>
  </si>
  <si>
    <t xml:space="preserve">  Essais de qualification</t>
  </si>
  <si>
    <t>Observations :</t>
  </si>
  <si>
    <t>oui</t>
  </si>
  <si>
    <t>non</t>
  </si>
  <si>
    <t>Jeu en fond de coulisses conforme au jeu préconisé en fabrication ?</t>
  </si>
  <si>
    <t>Effort (N)</t>
  </si>
  <si>
    <t>Moyenne (N.m)</t>
  </si>
  <si>
    <r>
      <t>Effort de manœuvre initial :</t>
    </r>
    <r>
      <rPr>
        <sz val="11"/>
        <color theme="1"/>
        <rFont val="Calibri"/>
        <family val="2"/>
        <scheme val="minor"/>
      </rPr>
      <t xml:space="preserve"> dans le sens du repliement - </t>
    </r>
    <r>
      <rPr>
        <b/>
        <sz val="11"/>
        <color theme="1"/>
        <rFont val="Calibri"/>
        <family val="2"/>
        <scheme val="minor"/>
      </rPr>
      <t>montée</t>
    </r>
  </si>
  <si>
    <t>Réaliser 3 mesures</t>
  </si>
  <si>
    <t>Moyenne (N)</t>
  </si>
  <si>
    <t>Retenir la valeur maximale sur la hauteur du tablier</t>
  </si>
  <si>
    <t xml:space="preserve">Moyenne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</si>
</sst>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indexed="64"/>
      </top>
      <bottom style="thin">
        <color rgb="FF0070C0"/>
      </bottom>
      <diagonal/>
    </border>
    <border>
      <left style="thin">
        <color indexed="64"/>
      </left>
      <right style="thin">
        <color rgb="FF0070C0"/>
      </right>
      <top style="thin">
        <color indexed="64"/>
      </top>
      <bottom style="thin">
        <color rgb="FF0070C0"/>
      </bottom>
      <diagonal/>
    </border>
    <border>
      <left style="thin">
        <color indexed="64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thin">
        <color rgb="FF0070C0"/>
      </right>
      <top style="thin">
        <color rgb="FF0070C0"/>
      </top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7">
    <xf numFmtId="0" fontId="0" fillId="0" borderId="0" xfId="0"/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/>
    <xf numFmtId="0" fontId="0" fillId="0" borderId="0" xfId="0" applyFill="1" applyBorder="1" applyAlignment="1">
      <alignment horizontal="center"/>
    </xf>
    <xf numFmtId="0" fontId="1" fillId="0" borderId="0" xfId="0" applyFont="1" applyFill="1"/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4" fontId="0" fillId="0" borderId="1" xfId="0" applyNumberFormat="1" applyFill="1" applyBorder="1"/>
    <xf numFmtId="0" fontId="0" fillId="0" borderId="1" xfId="0" applyFill="1" applyBorder="1" applyAlignment="1"/>
    <xf numFmtId="0" fontId="0" fillId="0" borderId="0" xfId="0" applyFill="1" applyBorder="1" applyAlignment="1"/>
    <xf numFmtId="0" fontId="0" fillId="0" borderId="0" xfId="0" applyFill="1" applyBorder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11" fillId="0" borderId="0" xfId="0" applyFont="1" applyFill="1"/>
    <xf numFmtId="0" fontId="0" fillId="0" borderId="1" xfId="0" applyFill="1" applyBorder="1"/>
    <xf numFmtId="0" fontId="13" fillId="0" borderId="1" xfId="0" applyFont="1" applyFill="1" applyBorder="1"/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6" xfId="0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6" fillId="0" borderId="0" xfId="0" applyFont="1" applyFill="1" applyAlignment="1"/>
    <xf numFmtId="0" fontId="0" fillId="0" borderId="0" xfId="0" quotePrefix="1" applyFill="1"/>
    <xf numFmtId="0" fontId="11" fillId="0" borderId="0" xfId="0" applyFont="1" applyFill="1" applyAlignment="1"/>
    <xf numFmtId="0" fontId="6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0" fillId="0" borderId="0" xfId="0" applyFont="1" applyFill="1" applyBorder="1" applyAlignment="1"/>
    <xf numFmtId="0" fontId="2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15" fillId="0" borderId="0" xfId="0" applyFont="1" applyFill="1"/>
    <xf numFmtId="0" fontId="16" fillId="0" borderId="0" xfId="0" applyFont="1" applyFill="1"/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5" fillId="0" borderId="0" xfId="0" applyFont="1" applyFill="1" applyBorder="1"/>
    <xf numFmtId="0" fontId="16" fillId="0" borderId="0" xfId="0" applyFont="1" applyFill="1" applyBorder="1"/>
    <xf numFmtId="0" fontId="17" fillId="0" borderId="0" xfId="0" applyFont="1" applyFill="1" applyBorder="1"/>
    <xf numFmtId="3" fontId="16" fillId="0" borderId="1" xfId="0" applyNumberFormat="1" applyFont="1" applyFill="1" applyBorder="1" applyAlignment="1">
      <alignment horizontal="center"/>
    </xf>
    <xf numFmtId="0" fontId="11" fillId="0" borderId="0" xfId="0" applyFont="1" applyFill="1" applyBorder="1" applyAlignment="1"/>
    <xf numFmtId="0" fontId="0" fillId="0" borderId="0" xfId="0" applyFill="1" applyBorder="1" applyAlignment="1">
      <alignment vertical="center"/>
    </xf>
    <xf numFmtId="0" fontId="2" fillId="0" borderId="8" xfId="0" applyFont="1" applyFill="1" applyBorder="1" applyAlignment="1">
      <alignment horizontal="center"/>
    </xf>
    <xf numFmtId="0" fontId="4" fillId="0" borderId="0" xfId="0" applyFont="1" applyFill="1" applyBorder="1"/>
    <xf numFmtId="0" fontId="14" fillId="0" borderId="0" xfId="0" applyFont="1" applyFill="1" applyBorder="1" applyAlignment="1">
      <alignment wrapText="1"/>
    </xf>
    <xf numFmtId="0" fontId="19" fillId="0" borderId="0" xfId="0" applyFont="1" applyFill="1" applyBorder="1"/>
    <xf numFmtId="0" fontId="20" fillId="0" borderId="0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18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/>
    </xf>
    <xf numFmtId="0" fontId="0" fillId="0" borderId="1" xfId="0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 wrapText="1"/>
    </xf>
    <xf numFmtId="0" fontId="17" fillId="0" borderId="3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5" fillId="0" borderId="0" xfId="1" applyFill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0" xfId="0" applyFill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2">
    <cellStyle name="Lien hypertexte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523875</xdr:colOff>
          <xdr:row>0</xdr:row>
          <xdr:rowOff>47625</xdr:rowOff>
        </xdr:from>
        <xdr:to>
          <xdr:col>3</xdr:col>
          <xdr:colOff>885825</xdr:colOff>
          <xdr:row>2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533400</xdr:colOff>
          <xdr:row>1</xdr:row>
          <xdr:rowOff>180975</xdr:rowOff>
        </xdr:from>
        <xdr:to>
          <xdr:col>3</xdr:col>
          <xdr:colOff>895350</xdr:colOff>
          <xdr:row>3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34</xdr:row>
          <xdr:rowOff>0</xdr:rowOff>
        </xdr:from>
        <xdr:to>
          <xdr:col>2</xdr:col>
          <xdr:colOff>238125</xdr:colOff>
          <xdr:row>35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https://evaluation.cstb.fr/doc/certification/certificats/nf202/nf202-protocole-des-essais-de-suivi-fermetures-240619.pdf" TargetMode="External"/><Relationship Id="rId1" Type="http://schemas.openxmlformats.org/officeDocument/2006/relationships/hyperlink" Target="https://evaluation.cstb.fr/doc/certification/certificats/nf202/nf202-protocole-des-essais-de-suivi-fermetures-240619.pdf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282B8-DFE8-47F6-AD16-274028764C46}">
  <sheetPr codeName="Feuil1">
    <pageSetUpPr fitToPage="1"/>
  </sheetPr>
  <dimension ref="A1:Q119"/>
  <sheetViews>
    <sheetView showGridLines="0" tabSelected="1" view="pageLayout" topLeftCell="A45" zoomScale="115" zoomScaleNormal="85" zoomScaleSheetLayoutView="85" zoomScalePageLayoutView="115" workbookViewId="0">
      <selection activeCell="H14" sqref="H14"/>
    </sheetView>
  </sheetViews>
  <sheetFormatPr baseColWidth="10" defaultColWidth="11.42578125" defaultRowHeight="15" x14ac:dyDescent="0.25"/>
  <cols>
    <col min="1" max="1" width="18.42578125" style="3" customWidth="1"/>
    <col min="2" max="2" width="14.85546875" style="3" customWidth="1"/>
    <col min="3" max="3" width="15" style="3" customWidth="1"/>
    <col min="4" max="4" width="18.85546875" style="3" customWidth="1"/>
    <col min="5" max="5" width="17" style="3" customWidth="1"/>
    <col min="6" max="6" width="17.140625" style="3" customWidth="1"/>
    <col min="7" max="7" width="15.140625" style="3" customWidth="1"/>
    <col min="8" max="8" width="15.7109375" style="3" customWidth="1"/>
    <col min="9" max="9" width="4" style="3" customWidth="1"/>
    <col min="10" max="10" width="16.85546875" style="3" customWidth="1"/>
    <col min="11" max="11" width="14.28515625" style="3" customWidth="1"/>
    <col min="12" max="16384" width="11.42578125" style="3"/>
  </cols>
  <sheetData>
    <row r="1" spans="1:11" ht="4.5" customHeight="1" x14ac:dyDescent="0.25"/>
    <row r="2" spans="1:11" x14ac:dyDescent="0.25">
      <c r="A2" s="81" t="s">
        <v>8</v>
      </c>
      <c r="B2" s="81"/>
      <c r="C2" s="82" t="s">
        <v>100</v>
      </c>
      <c r="D2" s="82"/>
      <c r="E2" s="82"/>
      <c r="F2" s="33" t="s">
        <v>20</v>
      </c>
      <c r="G2" s="33"/>
      <c r="H2" s="9"/>
      <c r="J2" s="11"/>
      <c r="K2" s="11"/>
    </row>
    <row r="3" spans="1:11" x14ac:dyDescent="0.25">
      <c r="A3" s="81"/>
      <c r="B3" s="81"/>
      <c r="C3" s="82" t="s">
        <v>101</v>
      </c>
      <c r="D3" s="82"/>
      <c r="E3" s="82"/>
      <c r="F3" s="33" t="s">
        <v>21</v>
      </c>
      <c r="G3" s="33"/>
      <c r="H3" s="9"/>
      <c r="J3" s="11"/>
      <c r="K3" s="11"/>
    </row>
    <row r="4" spans="1:11" x14ac:dyDescent="0.25">
      <c r="A4" s="81"/>
      <c r="B4" s="81"/>
      <c r="F4" s="7"/>
      <c r="J4" s="11"/>
      <c r="K4" s="11"/>
    </row>
    <row r="5" spans="1:11" x14ac:dyDescent="0.25">
      <c r="A5" s="81"/>
      <c r="B5" s="81"/>
      <c r="C5" s="3" t="s">
        <v>22</v>
      </c>
      <c r="D5" s="10"/>
      <c r="F5" s="83" t="s">
        <v>85</v>
      </c>
      <c r="G5" s="83"/>
      <c r="H5" s="83"/>
    </row>
    <row r="6" spans="1:11" x14ac:dyDescent="0.25">
      <c r="C6" s="4"/>
      <c r="D6" s="4"/>
      <c r="E6" s="4"/>
      <c r="F6" s="7"/>
      <c r="G6" s="8"/>
      <c r="H6" s="8"/>
      <c r="I6" s="8"/>
    </row>
    <row r="7" spans="1:11" x14ac:dyDescent="0.25">
      <c r="A7" s="13" t="s">
        <v>24</v>
      </c>
      <c r="B7" s="73"/>
      <c r="C7" s="73"/>
      <c r="D7" s="73"/>
      <c r="E7" s="73"/>
      <c r="F7" s="73"/>
      <c r="G7" s="73"/>
      <c r="H7" s="73"/>
      <c r="I7" s="11"/>
    </row>
    <row r="8" spans="1:11" x14ac:dyDescent="0.25">
      <c r="B8" s="4"/>
      <c r="C8" s="4"/>
      <c r="D8" s="4"/>
      <c r="E8" s="4"/>
      <c r="I8" s="38"/>
      <c r="J8" s="38"/>
      <c r="K8" s="38"/>
    </row>
    <row r="9" spans="1:11" x14ac:dyDescent="0.25">
      <c r="A9" s="70" t="s">
        <v>25</v>
      </c>
      <c r="B9" s="70"/>
      <c r="C9" s="70"/>
      <c r="D9" s="70"/>
      <c r="E9" s="70"/>
      <c r="F9" s="70"/>
      <c r="G9" s="70"/>
      <c r="H9" s="70"/>
    </row>
    <row r="10" spans="1:11" ht="8.25" customHeight="1" x14ac:dyDescent="0.25"/>
    <row r="11" spans="1:11" x14ac:dyDescent="0.25">
      <c r="A11" s="4" t="s">
        <v>1</v>
      </c>
      <c r="B11" s="73"/>
      <c r="C11" s="73"/>
      <c r="D11" s="73"/>
      <c r="E11" s="73"/>
      <c r="F11" s="73"/>
      <c r="G11" s="73"/>
      <c r="H11" s="73"/>
    </row>
    <row r="12" spans="1:11" ht="6" customHeight="1" x14ac:dyDescent="0.25">
      <c r="A12" s="14"/>
      <c r="B12" s="14"/>
    </row>
    <row r="13" spans="1:11" x14ac:dyDescent="0.25">
      <c r="A13" s="4" t="s">
        <v>86</v>
      </c>
      <c r="B13" s="9"/>
      <c r="D13" s="30" t="s">
        <v>80</v>
      </c>
      <c r="E13" s="19"/>
    </row>
    <row r="14" spans="1:11" x14ac:dyDescent="0.25">
      <c r="A14" s="4" t="s">
        <v>36</v>
      </c>
      <c r="B14" s="9"/>
      <c r="D14" s="13" t="s">
        <v>35</v>
      </c>
      <c r="E14" s="9"/>
    </row>
    <row r="15" spans="1:11" x14ac:dyDescent="0.25">
      <c r="A15" s="4" t="s">
        <v>38</v>
      </c>
      <c r="B15" s="19"/>
    </row>
    <row r="16" spans="1:11" x14ac:dyDescent="0.25">
      <c r="A16" s="11"/>
      <c r="B16" s="11"/>
      <c r="C16" s="12"/>
    </row>
    <row r="17" spans="1:11" x14ac:dyDescent="0.25">
      <c r="A17" s="4" t="s">
        <v>14</v>
      </c>
      <c r="B17" s="9" t="s">
        <v>31</v>
      </c>
      <c r="D17" s="92" t="s">
        <v>42</v>
      </c>
      <c r="E17" s="93"/>
      <c r="F17" s="19"/>
      <c r="G17" s="32"/>
    </row>
    <row r="18" spans="1:11" x14ac:dyDescent="0.25">
      <c r="A18" s="33" t="s">
        <v>34</v>
      </c>
      <c r="B18" s="19"/>
      <c r="D18" s="90" t="s">
        <v>87</v>
      </c>
      <c r="E18" s="91"/>
      <c r="F18" s="10"/>
      <c r="G18" s="32"/>
      <c r="H18" s="32"/>
      <c r="I18" s="32"/>
    </row>
    <row r="19" spans="1:11" x14ac:dyDescent="0.25">
      <c r="C19" s="4"/>
      <c r="D19" s="11"/>
      <c r="F19" s="11"/>
      <c r="G19" s="32"/>
      <c r="H19" s="32"/>
      <c r="I19" s="32"/>
    </row>
    <row r="20" spans="1:11" x14ac:dyDescent="0.25">
      <c r="A20" s="6" t="s">
        <v>84</v>
      </c>
      <c r="B20" s="14"/>
    </row>
    <row r="21" spans="1:11" x14ac:dyDescent="0.25">
      <c r="A21" s="94" t="s">
        <v>45</v>
      </c>
      <c r="B21" s="94"/>
      <c r="C21" s="94"/>
      <c r="D21" s="19"/>
      <c r="F21" s="15" t="s">
        <v>49</v>
      </c>
      <c r="G21" s="16">
        <f>D21*IF(D22=0,H22,D22)/10^6</f>
        <v>0</v>
      </c>
      <c r="H21" s="17" t="s">
        <v>48</v>
      </c>
      <c r="I21" s="12"/>
      <c r="J21" s="12"/>
      <c r="K21" s="12"/>
    </row>
    <row r="22" spans="1:11" x14ac:dyDescent="0.25">
      <c r="A22" s="4" t="s">
        <v>46</v>
      </c>
      <c r="B22" s="4"/>
      <c r="C22" s="34"/>
      <c r="D22" s="19"/>
      <c r="E22" s="96" t="s">
        <v>47</v>
      </c>
      <c r="F22" s="96"/>
      <c r="G22" s="96"/>
      <c r="H22" s="19"/>
    </row>
    <row r="24" spans="1:11" x14ac:dyDescent="0.25">
      <c r="A24" s="40" t="s">
        <v>23</v>
      </c>
      <c r="B24" s="73"/>
      <c r="C24" s="73"/>
      <c r="D24" s="73"/>
      <c r="E24" s="73"/>
      <c r="F24" s="73"/>
      <c r="G24" s="73"/>
      <c r="H24" s="73"/>
      <c r="I24" s="11"/>
      <c r="J24" s="11"/>
      <c r="K24" s="11"/>
    </row>
    <row r="25" spans="1:11" x14ac:dyDescent="0.25">
      <c r="B25" s="73"/>
      <c r="C25" s="73"/>
      <c r="D25" s="73"/>
      <c r="E25" s="73"/>
      <c r="F25" s="73"/>
      <c r="G25" s="73"/>
      <c r="H25" s="73"/>
      <c r="I25" s="11"/>
      <c r="J25" s="11"/>
      <c r="K25" s="11"/>
    </row>
    <row r="26" spans="1:11" x14ac:dyDescent="0.25">
      <c r="B26" s="73"/>
      <c r="C26" s="73"/>
      <c r="D26" s="73"/>
      <c r="E26" s="73"/>
      <c r="F26" s="73"/>
      <c r="G26" s="73"/>
      <c r="H26" s="73"/>
      <c r="I26" s="11"/>
      <c r="J26" s="11"/>
      <c r="K26" s="11"/>
    </row>
    <row r="28" spans="1:11" x14ac:dyDescent="0.25">
      <c r="A28" s="70" t="s">
        <v>43</v>
      </c>
      <c r="B28" s="70"/>
      <c r="C28" s="70"/>
      <c r="D28" s="70"/>
      <c r="E28" s="70"/>
      <c r="F28" s="70"/>
      <c r="G28" s="70"/>
      <c r="H28" s="70"/>
      <c r="I28" s="38"/>
      <c r="J28" s="38"/>
      <c r="K28" s="38"/>
    </row>
    <row r="29" spans="1:11" ht="5.0999999999999996" customHeight="1" x14ac:dyDescent="0.2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</row>
    <row r="30" spans="1:11" x14ac:dyDescent="0.25">
      <c r="A30" s="94" t="s">
        <v>44</v>
      </c>
      <c r="B30" s="94"/>
      <c r="C30" s="13" t="s">
        <v>19</v>
      </c>
      <c r="D30" s="19"/>
      <c r="E30" s="13" t="s">
        <v>10</v>
      </c>
      <c r="F30" s="19"/>
      <c r="G30" s="30" t="s">
        <v>14</v>
      </c>
      <c r="H30" s="19"/>
    </row>
    <row r="31" spans="1:11" x14ac:dyDescent="0.25">
      <c r="A31" s="94" t="s">
        <v>0</v>
      </c>
      <c r="B31" s="94"/>
      <c r="C31" s="13" t="s">
        <v>19</v>
      </c>
      <c r="D31" s="19"/>
      <c r="E31" s="13" t="s">
        <v>10</v>
      </c>
      <c r="F31" s="19"/>
      <c r="G31" s="30" t="s">
        <v>14</v>
      </c>
      <c r="H31" s="19"/>
    </row>
    <row r="33" spans="1:14" x14ac:dyDescent="0.25">
      <c r="A33" s="70" t="s">
        <v>66</v>
      </c>
      <c r="B33" s="70"/>
      <c r="C33" s="70"/>
      <c r="D33" s="70"/>
      <c r="E33" s="70"/>
      <c r="F33" s="70"/>
      <c r="G33" s="70"/>
      <c r="H33" s="70"/>
      <c r="I33" s="38"/>
      <c r="J33" s="38"/>
      <c r="K33" s="38"/>
    </row>
    <row r="34" spans="1:14" x14ac:dyDescent="0.25">
      <c r="A34" s="18" t="s">
        <v>65</v>
      </c>
    </row>
    <row r="35" spans="1:14" x14ac:dyDescent="0.25">
      <c r="A35" s="3" t="s">
        <v>64</v>
      </c>
      <c r="D35" s="3" t="s">
        <v>88</v>
      </c>
      <c r="F35" s="19">
        <v>0.18</v>
      </c>
    </row>
    <row r="36" spans="1:14" ht="9.75" customHeight="1" x14ac:dyDescent="0.25"/>
    <row r="37" spans="1:14" x14ac:dyDescent="0.25">
      <c r="A37" s="18" t="s">
        <v>108</v>
      </c>
    </row>
    <row r="39" spans="1:14" x14ac:dyDescent="0.25">
      <c r="A39" s="16" t="s">
        <v>109</v>
      </c>
      <c r="B39" s="63" t="s">
        <v>96</v>
      </c>
      <c r="C39" s="63"/>
      <c r="D39" s="63"/>
      <c r="E39" s="37"/>
      <c r="F39" s="16" t="s">
        <v>109</v>
      </c>
      <c r="G39" s="64" t="s">
        <v>95</v>
      </c>
      <c r="H39" s="65"/>
    </row>
    <row r="40" spans="1:14" x14ac:dyDescent="0.25">
      <c r="A40" s="42" t="s">
        <v>60</v>
      </c>
      <c r="B40" s="43" t="s">
        <v>112</v>
      </c>
      <c r="C40" s="43" t="s">
        <v>106</v>
      </c>
      <c r="D40" s="43" t="s">
        <v>2</v>
      </c>
      <c r="E40" s="12"/>
      <c r="F40" s="35" t="s">
        <v>106</v>
      </c>
      <c r="G40" s="58" t="s">
        <v>110</v>
      </c>
      <c r="H40" s="35" t="s">
        <v>2</v>
      </c>
    </row>
    <row r="41" spans="1:14" ht="15" customHeight="1" x14ac:dyDescent="0.25">
      <c r="A41" s="19"/>
      <c r="B41" s="66" t="e">
        <f>CONCATENATE(AVERAGE(A41:A43)," N.m")</f>
        <v>#DIV/0!</v>
      </c>
      <c r="C41" s="66" t="e">
        <f>B41/F35</f>
        <v>#DIV/0!</v>
      </c>
      <c r="D41" s="66" t="e">
        <f>IF(C41&gt;30,"non conforme",IF(C41&gt;15,"M*1","M*2"))</f>
        <v>#DIV/0!</v>
      </c>
      <c r="E41" s="12"/>
      <c r="F41" s="19"/>
      <c r="G41" s="67" t="e">
        <f>CONCATENATE(AVERAGE(F41:F43)," N")</f>
        <v>#DIV/0!</v>
      </c>
      <c r="H41" s="67" t="e">
        <f>IF(G41="","-",IF(G41&gt;90,"non conforme",IF(G41&gt;50,"M*1","M*2")))</f>
        <v>#DIV/0!</v>
      </c>
    </row>
    <row r="42" spans="1:14" x14ac:dyDescent="0.25">
      <c r="A42" s="19"/>
      <c r="B42" s="66"/>
      <c r="C42" s="66"/>
      <c r="D42" s="66"/>
      <c r="E42" s="57"/>
      <c r="F42" s="19"/>
      <c r="G42" s="68"/>
      <c r="H42" s="68"/>
    </row>
    <row r="43" spans="1:14" ht="15" customHeight="1" x14ac:dyDescent="0.25">
      <c r="A43" s="19"/>
      <c r="B43" s="66"/>
      <c r="C43" s="66"/>
      <c r="D43" s="66"/>
      <c r="E43" s="57"/>
      <c r="F43" s="19"/>
      <c r="G43" s="69"/>
      <c r="H43" s="69"/>
    </row>
    <row r="44" spans="1:14" x14ac:dyDescent="0.25">
      <c r="A44" s="16"/>
      <c r="F44" s="16" t="s">
        <v>111</v>
      </c>
      <c r="N44" s="6"/>
    </row>
    <row r="45" spans="1:14" x14ac:dyDescent="0.25">
      <c r="A45" s="52" t="s">
        <v>74</v>
      </c>
      <c r="B45" s="53"/>
      <c r="C45" s="53"/>
      <c r="D45" s="53"/>
      <c r="E45" s="53"/>
      <c r="F45" s="12"/>
      <c r="G45" s="12"/>
      <c r="H45" s="12"/>
    </row>
    <row r="46" spans="1:14" x14ac:dyDescent="0.25">
      <c r="A46" s="54"/>
      <c r="B46" s="79" t="s">
        <v>94</v>
      </c>
      <c r="C46" s="80"/>
      <c r="D46" s="79" t="s">
        <v>33</v>
      </c>
      <c r="E46" s="80"/>
    </row>
    <row r="47" spans="1:14" x14ac:dyDescent="0.25">
      <c r="A47" s="50" t="s">
        <v>61</v>
      </c>
      <c r="B47" s="50" t="s">
        <v>67</v>
      </c>
      <c r="C47" s="50" t="s">
        <v>70</v>
      </c>
      <c r="D47" s="50" t="s">
        <v>61</v>
      </c>
      <c r="E47" s="50" t="s">
        <v>67</v>
      </c>
    </row>
    <row r="48" spans="1:14" x14ac:dyDescent="0.25">
      <c r="A48" s="51" t="s">
        <v>15</v>
      </c>
      <c r="B48" s="51" t="s">
        <v>62</v>
      </c>
      <c r="C48" s="51" t="s">
        <v>68</v>
      </c>
      <c r="D48" s="51" t="s">
        <v>15</v>
      </c>
      <c r="E48" s="51" t="s">
        <v>72</v>
      </c>
      <c r="F48" s="36"/>
    </row>
    <row r="49" spans="1:17" x14ac:dyDescent="0.25">
      <c r="A49" s="51" t="s">
        <v>16</v>
      </c>
      <c r="B49" s="51" t="s">
        <v>63</v>
      </c>
      <c r="C49" s="51" t="s">
        <v>69</v>
      </c>
      <c r="D49" s="51" t="s">
        <v>16</v>
      </c>
      <c r="E49" s="51" t="s">
        <v>73</v>
      </c>
      <c r="F49" s="36"/>
    </row>
    <row r="50" spans="1:17" x14ac:dyDescent="0.25">
      <c r="A50" s="53" t="s">
        <v>71</v>
      </c>
      <c r="B50" s="53"/>
      <c r="C50" s="53"/>
      <c r="D50" s="53"/>
      <c r="E50" s="53"/>
      <c r="F50" s="36"/>
      <c r="K50" s="12"/>
      <c r="L50" s="12"/>
      <c r="M50" s="12"/>
      <c r="N50" s="12"/>
      <c r="O50" s="12"/>
      <c r="P50" s="12"/>
      <c r="Q50" s="12"/>
    </row>
    <row r="51" spans="1:17" ht="9" customHeight="1" x14ac:dyDescent="0.25">
      <c r="K51" s="12"/>
      <c r="L51" s="12"/>
      <c r="M51" s="12"/>
      <c r="N51" s="12"/>
      <c r="O51" s="12"/>
      <c r="P51" s="12"/>
      <c r="Q51" s="12"/>
    </row>
    <row r="52" spans="1:17" x14ac:dyDescent="0.25">
      <c r="A52" s="70" t="s">
        <v>78</v>
      </c>
      <c r="B52" s="70"/>
      <c r="C52" s="70"/>
      <c r="D52" s="70"/>
      <c r="E52" s="70"/>
      <c r="F52" s="70"/>
      <c r="G52" s="70"/>
      <c r="H52" s="70"/>
      <c r="I52" s="38"/>
      <c r="J52" s="38"/>
      <c r="K52" s="44"/>
      <c r="L52" s="12"/>
      <c r="M52" s="12"/>
      <c r="N52" s="12"/>
      <c r="O52" s="12"/>
      <c r="P52" s="12"/>
      <c r="Q52" s="12"/>
    </row>
    <row r="53" spans="1:17" x14ac:dyDescent="0.25">
      <c r="A53" s="78" t="s">
        <v>105</v>
      </c>
      <c r="B53" s="78"/>
      <c r="E53" s="71" t="s">
        <v>99</v>
      </c>
      <c r="F53" s="72"/>
      <c r="G53" s="72"/>
      <c r="H53" s="72"/>
      <c r="K53" s="45"/>
      <c r="L53" s="45"/>
      <c r="M53" s="45"/>
      <c r="N53" s="45"/>
      <c r="O53" s="37"/>
      <c r="P53" s="37"/>
      <c r="Q53" s="12"/>
    </row>
    <row r="54" spans="1:17" x14ac:dyDescent="0.25">
      <c r="A54" s="78"/>
      <c r="B54" s="78"/>
      <c r="C54" s="19"/>
      <c r="E54" s="72"/>
      <c r="F54" s="72"/>
      <c r="G54" s="72"/>
      <c r="H54" s="72"/>
      <c r="K54" s="31"/>
      <c r="L54" s="31"/>
      <c r="M54" s="31"/>
      <c r="N54" s="36"/>
      <c r="O54" s="37"/>
      <c r="P54" s="37"/>
      <c r="Q54" s="12"/>
    </row>
    <row r="55" spans="1:17" x14ac:dyDescent="0.25">
      <c r="K55" s="31"/>
      <c r="L55" s="31"/>
      <c r="M55" s="31"/>
      <c r="N55" s="36"/>
      <c r="O55" s="46"/>
      <c r="P55" s="12"/>
      <c r="Q55" s="12"/>
    </row>
    <row r="56" spans="1:17" x14ac:dyDescent="0.25">
      <c r="A56" s="1" t="s">
        <v>50</v>
      </c>
      <c r="B56" s="64" t="s">
        <v>75</v>
      </c>
      <c r="C56" s="74"/>
      <c r="D56" s="65"/>
      <c r="E56" s="63" t="s">
        <v>76</v>
      </c>
      <c r="F56" s="63"/>
      <c r="G56" s="63"/>
      <c r="H56" s="37"/>
      <c r="I56" s="37"/>
      <c r="J56" s="31"/>
      <c r="K56" s="47"/>
      <c r="L56" s="45"/>
      <c r="M56" s="45"/>
      <c r="N56" s="45"/>
      <c r="O56" s="37"/>
      <c r="P56" s="37"/>
      <c r="Q56" s="12"/>
    </row>
    <row r="57" spans="1:17" x14ac:dyDescent="0.25">
      <c r="A57" s="2">
        <v>0</v>
      </c>
      <c r="B57" s="75"/>
      <c r="C57" s="76"/>
      <c r="D57" s="77"/>
      <c r="E57" s="73"/>
      <c r="F57" s="73"/>
      <c r="G57" s="73"/>
      <c r="H57" s="11"/>
      <c r="I57" s="11"/>
      <c r="J57" s="5"/>
      <c r="K57" s="31"/>
      <c r="L57" s="31"/>
      <c r="M57" s="31"/>
      <c r="N57" s="36"/>
      <c r="O57" s="37"/>
      <c r="P57" s="37"/>
      <c r="Q57" s="12"/>
    </row>
    <row r="58" spans="1:17" x14ac:dyDescent="0.25">
      <c r="A58" s="2">
        <v>50</v>
      </c>
      <c r="B58" s="75"/>
      <c r="C58" s="76"/>
      <c r="D58" s="77"/>
      <c r="E58" s="73"/>
      <c r="F58" s="73"/>
      <c r="G58" s="73"/>
      <c r="H58" s="11"/>
      <c r="I58" s="11"/>
      <c r="J58" s="5"/>
      <c r="K58" s="31"/>
      <c r="L58" s="31"/>
      <c r="M58" s="31"/>
      <c r="N58" s="36"/>
      <c r="O58" s="36"/>
      <c r="P58" s="36"/>
      <c r="Q58" s="12"/>
    </row>
    <row r="59" spans="1:17" x14ac:dyDescent="0.25">
      <c r="A59" s="2">
        <v>100</v>
      </c>
      <c r="B59" s="75"/>
      <c r="C59" s="76"/>
      <c r="D59" s="77"/>
      <c r="E59" s="73"/>
      <c r="F59" s="73"/>
      <c r="G59" s="73"/>
      <c r="H59" s="11"/>
      <c r="I59" s="11"/>
      <c r="J59" s="5"/>
      <c r="K59" s="12"/>
      <c r="L59" s="12"/>
      <c r="M59" s="12"/>
      <c r="N59" s="12"/>
      <c r="O59" s="12"/>
      <c r="P59" s="12"/>
      <c r="Q59" s="12"/>
    </row>
    <row r="60" spans="1:17" x14ac:dyDescent="0.25">
      <c r="A60" s="1" t="s">
        <v>51</v>
      </c>
      <c r="B60" s="75"/>
      <c r="C60" s="76"/>
      <c r="D60" s="77"/>
      <c r="E60" s="73"/>
      <c r="F60" s="73"/>
      <c r="G60" s="73"/>
      <c r="H60" s="11"/>
      <c r="I60" s="11"/>
      <c r="J60" s="5"/>
      <c r="K60" s="12"/>
      <c r="L60" s="12"/>
      <c r="M60" s="12"/>
      <c r="N60" s="12"/>
      <c r="O60" s="12"/>
      <c r="P60" s="12"/>
      <c r="Q60" s="12"/>
    </row>
    <row r="61" spans="1:17" x14ac:dyDescent="0.25">
      <c r="A61" s="2">
        <v>200</v>
      </c>
      <c r="B61" s="75"/>
      <c r="C61" s="76"/>
      <c r="D61" s="77"/>
      <c r="E61" s="73"/>
      <c r="F61" s="73"/>
      <c r="G61" s="73"/>
      <c r="H61" s="11"/>
      <c r="I61" s="11"/>
      <c r="J61" s="5"/>
      <c r="K61" s="12"/>
      <c r="L61" s="12"/>
      <c r="M61" s="12"/>
      <c r="N61" s="12"/>
      <c r="O61" s="12"/>
      <c r="P61" s="12"/>
      <c r="Q61" s="12"/>
    </row>
    <row r="62" spans="1:17" x14ac:dyDescent="0.25">
      <c r="A62" s="1" t="s">
        <v>52</v>
      </c>
      <c r="B62" s="75"/>
      <c r="C62" s="76"/>
      <c r="D62" s="77"/>
      <c r="E62" s="73"/>
      <c r="F62" s="73"/>
      <c r="G62" s="73"/>
      <c r="H62" s="11"/>
      <c r="I62" s="11"/>
      <c r="J62" s="5"/>
      <c r="K62" s="12"/>
    </row>
    <row r="63" spans="1:17" x14ac:dyDescent="0.25">
      <c r="A63" s="1" t="s">
        <v>53</v>
      </c>
      <c r="B63" s="75"/>
      <c r="C63" s="76"/>
      <c r="D63" s="77"/>
      <c r="E63" s="73"/>
      <c r="F63" s="73"/>
      <c r="G63" s="73"/>
      <c r="H63" s="11"/>
      <c r="I63" s="11"/>
      <c r="J63" s="5"/>
      <c r="K63" s="12"/>
    </row>
    <row r="64" spans="1:17" x14ac:dyDescent="0.25">
      <c r="A64" s="1" t="s">
        <v>54</v>
      </c>
      <c r="B64" s="75"/>
      <c r="C64" s="76"/>
      <c r="D64" s="77"/>
      <c r="E64" s="73"/>
      <c r="F64" s="73"/>
      <c r="G64" s="73"/>
      <c r="H64" s="11"/>
      <c r="I64" s="11"/>
      <c r="J64" s="5"/>
      <c r="K64" s="12"/>
    </row>
    <row r="65" spans="1:11" x14ac:dyDescent="0.25">
      <c r="A65" s="7"/>
      <c r="B65" s="5"/>
      <c r="C65" s="5"/>
      <c r="D65" s="5"/>
      <c r="E65" s="5"/>
      <c r="F65" s="5"/>
      <c r="G65" s="5"/>
      <c r="H65" s="5"/>
      <c r="I65" s="5"/>
      <c r="J65" s="5"/>
      <c r="K65" s="12"/>
    </row>
    <row r="66" spans="1:11" x14ac:dyDescent="0.25">
      <c r="A66" s="95" t="s">
        <v>93</v>
      </c>
      <c r="B66" s="95"/>
      <c r="C66" s="3" t="s">
        <v>3</v>
      </c>
      <c r="D66" s="19"/>
      <c r="E66" s="3" t="s">
        <v>50</v>
      </c>
      <c r="F66" s="3" t="s">
        <v>77</v>
      </c>
      <c r="G66" s="19"/>
      <c r="H66" s="12" t="s">
        <v>50</v>
      </c>
      <c r="I66" s="5"/>
      <c r="J66" s="5"/>
      <c r="K66" s="12"/>
    </row>
    <row r="67" spans="1:11" ht="9.75" customHeight="1" x14ac:dyDescent="0.25">
      <c r="I67" s="5"/>
      <c r="J67" s="5"/>
      <c r="K67" s="12"/>
    </row>
    <row r="68" spans="1:11" x14ac:dyDescent="0.25">
      <c r="A68" s="70" t="s">
        <v>89</v>
      </c>
      <c r="B68" s="70"/>
      <c r="C68" s="70"/>
      <c r="D68" s="70"/>
      <c r="E68" s="70"/>
      <c r="F68" s="70"/>
      <c r="G68" s="70"/>
      <c r="H68" s="70"/>
      <c r="I68" s="31"/>
      <c r="J68" s="31"/>
      <c r="K68" s="12"/>
    </row>
    <row r="69" spans="1:11" ht="7.5" customHeight="1" x14ac:dyDescent="0.25">
      <c r="A69" s="41"/>
      <c r="B69" s="41"/>
      <c r="C69" s="41"/>
      <c r="D69" s="41"/>
      <c r="E69" s="41"/>
      <c r="F69" s="41"/>
      <c r="G69" s="41"/>
      <c r="H69" s="41"/>
      <c r="I69" s="31"/>
      <c r="J69" s="31"/>
      <c r="K69" s="12"/>
    </row>
    <row r="70" spans="1:11" x14ac:dyDescent="0.25">
      <c r="A70" s="18" t="s">
        <v>97</v>
      </c>
      <c r="B70" s="12"/>
      <c r="C70" s="12"/>
      <c r="D70" s="12"/>
      <c r="E70" s="12"/>
      <c r="F70" s="12"/>
      <c r="G70" s="12"/>
      <c r="H70" s="12"/>
      <c r="I70" s="5"/>
      <c r="J70" s="5"/>
      <c r="K70" s="12"/>
    </row>
    <row r="71" spans="1:11" x14ac:dyDescent="0.25">
      <c r="A71" s="61"/>
      <c r="B71" s="62"/>
      <c r="C71" s="62"/>
      <c r="D71" s="62"/>
      <c r="E71" s="62"/>
      <c r="F71" s="62"/>
      <c r="G71" s="62"/>
      <c r="H71" s="62"/>
      <c r="I71" s="5"/>
      <c r="J71" s="5"/>
      <c r="K71" s="12"/>
    </row>
    <row r="72" spans="1:11" x14ac:dyDescent="0.25">
      <c r="A72" s="16" t="s">
        <v>109</v>
      </c>
      <c r="B72" s="63" t="s">
        <v>96</v>
      </c>
      <c r="C72" s="63"/>
      <c r="D72" s="63"/>
      <c r="E72" s="37"/>
      <c r="F72" s="16" t="s">
        <v>109</v>
      </c>
      <c r="G72" s="64" t="s">
        <v>95</v>
      </c>
      <c r="H72" s="65"/>
      <c r="I72" s="5"/>
      <c r="J72" s="5"/>
      <c r="K72" s="12"/>
    </row>
    <row r="73" spans="1:11" x14ac:dyDescent="0.25">
      <c r="A73" s="42" t="s">
        <v>60</v>
      </c>
      <c r="B73" s="43" t="s">
        <v>107</v>
      </c>
      <c r="C73" s="43" t="s">
        <v>106</v>
      </c>
      <c r="D73" s="43" t="s">
        <v>2</v>
      </c>
      <c r="E73" s="12"/>
      <c r="F73" s="43" t="s">
        <v>106</v>
      </c>
      <c r="G73" s="58" t="s">
        <v>110</v>
      </c>
      <c r="H73" s="43" t="s">
        <v>2</v>
      </c>
      <c r="I73" s="5"/>
      <c r="J73" s="5"/>
      <c r="K73" s="12"/>
    </row>
    <row r="74" spans="1:11" x14ac:dyDescent="0.25">
      <c r="A74" s="19"/>
      <c r="B74" s="66" t="e">
        <f>AVERAGE(A74:A76)</f>
        <v>#DIV/0!</v>
      </c>
      <c r="C74" s="66" t="e">
        <f>B74/F35</f>
        <v>#DIV/0!</v>
      </c>
      <c r="D74" s="66" t="e">
        <f>IF(C74&gt;30,"non conforme",IF(C74&gt;15,"M*1","M*2"))</f>
        <v>#DIV/0!</v>
      </c>
      <c r="E74" s="12"/>
      <c r="F74" s="19"/>
      <c r="G74" s="67" t="e">
        <f>AVERAGE(F74:F76)</f>
        <v>#DIV/0!</v>
      </c>
      <c r="H74" s="67" t="e">
        <f>IF(G74="","-",IF(G74&gt;90,"non conforme",IF(G74&gt;50,"M*1","M*2")))</f>
        <v>#DIV/0!</v>
      </c>
      <c r="I74" s="5"/>
      <c r="J74" s="5"/>
      <c r="K74" s="12"/>
    </row>
    <row r="75" spans="1:11" x14ac:dyDescent="0.25">
      <c r="A75" s="19"/>
      <c r="B75" s="66"/>
      <c r="C75" s="66"/>
      <c r="D75" s="66"/>
      <c r="E75" s="57"/>
      <c r="F75" s="19"/>
      <c r="G75" s="68"/>
      <c r="H75" s="68"/>
      <c r="I75" s="5"/>
      <c r="J75" s="5"/>
      <c r="K75" s="12"/>
    </row>
    <row r="76" spans="1:11" ht="18" customHeight="1" x14ac:dyDescent="0.25">
      <c r="A76" s="19"/>
      <c r="B76" s="66"/>
      <c r="C76" s="66"/>
      <c r="D76" s="66"/>
      <c r="E76" s="57"/>
      <c r="F76" s="19"/>
      <c r="G76" s="69"/>
      <c r="H76" s="69"/>
      <c r="I76" s="5"/>
      <c r="J76" s="5"/>
      <c r="K76" s="12"/>
    </row>
    <row r="77" spans="1:11" ht="19.5" customHeight="1" x14ac:dyDescent="0.25">
      <c r="A77" s="16"/>
      <c r="F77" s="16" t="s">
        <v>111</v>
      </c>
      <c r="I77" s="5"/>
      <c r="J77" s="5"/>
      <c r="K77" s="12"/>
    </row>
    <row r="78" spans="1:11" x14ac:dyDescent="0.25">
      <c r="A78" s="70" t="s">
        <v>79</v>
      </c>
      <c r="B78" s="70"/>
      <c r="C78" s="70"/>
      <c r="D78" s="70"/>
      <c r="E78" s="70"/>
      <c r="F78" s="70"/>
      <c r="G78" s="70"/>
      <c r="H78" s="70"/>
      <c r="I78" s="38"/>
      <c r="J78" s="38"/>
      <c r="K78" s="38"/>
    </row>
    <row r="79" spans="1:11" x14ac:dyDescent="0.25">
      <c r="I79" s="5"/>
      <c r="J79" s="5"/>
      <c r="K79" s="12"/>
    </row>
    <row r="80" spans="1:11" x14ac:dyDescent="0.25">
      <c r="A80" s="4" t="s">
        <v>57</v>
      </c>
      <c r="B80" s="4"/>
      <c r="C80" s="20"/>
      <c r="D80" s="3" t="s">
        <v>59</v>
      </c>
      <c r="E80" s="48" t="s">
        <v>74</v>
      </c>
      <c r="F80" s="49"/>
    </row>
    <row r="81" spans="1:10" x14ac:dyDescent="0.25">
      <c r="A81" s="4" t="s">
        <v>58</v>
      </c>
      <c r="B81" s="4"/>
      <c r="C81" s="20"/>
      <c r="D81" s="3" t="s">
        <v>59</v>
      </c>
      <c r="E81" s="50" t="s">
        <v>2</v>
      </c>
      <c r="F81" s="50" t="s">
        <v>55</v>
      </c>
      <c r="G81" s="12"/>
      <c r="H81" s="12"/>
    </row>
    <row r="82" spans="1:10" x14ac:dyDescent="0.25">
      <c r="E82" s="51" t="s">
        <v>11</v>
      </c>
      <c r="F82" s="55">
        <v>7000</v>
      </c>
    </row>
    <row r="83" spans="1:10" x14ac:dyDescent="0.25">
      <c r="A83" s="4" t="s">
        <v>56</v>
      </c>
      <c r="B83" s="4"/>
      <c r="C83" s="19"/>
      <c r="E83" s="51" t="s">
        <v>12</v>
      </c>
      <c r="F83" s="55">
        <v>10000</v>
      </c>
    </row>
    <row r="84" spans="1:10" x14ac:dyDescent="0.25">
      <c r="A84" s="4"/>
      <c r="B84" s="4"/>
      <c r="C84" s="12"/>
      <c r="E84" s="51" t="s">
        <v>13</v>
      </c>
      <c r="F84" s="55">
        <v>14000</v>
      </c>
      <c r="I84" s="12"/>
      <c r="J84" s="12"/>
    </row>
    <row r="85" spans="1:10" x14ac:dyDescent="0.25">
      <c r="A85" s="4"/>
      <c r="B85" s="4"/>
      <c r="C85" s="12"/>
      <c r="I85" s="31"/>
      <c r="J85" s="31"/>
    </row>
    <row r="86" spans="1:10" x14ac:dyDescent="0.25">
      <c r="A86" s="56" t="s">
        <v>102</v>
      </c>
      <c r="B86" s="84"/>
      <c r="C86" s="85"/>
      <c r="D86" s="85"/>
      <c r="E86" s="85"/>
      <c r="F86" s="85"/>
      <c r="G86" s="85"/>
      <c r="H86" s="85"/>
      <c r="I86" s="31"/>
      <c r="J86" s="31"/>
    </row>
    <row r="87" spans="1:10" x14ac:dyDescent="0.25">
      <c r="A87" s="4"/>
      <c r="B87" s="86"/>
      <c r="C87" s="87"/>
      <c r="D87" s="87"/>
      <c r="E87" s="87"/>
      <c r="F87" s="87"/>
      <c r="G87" s="87"/>
      <c r="H87" s="87"/>
      <c r="I87" s="31"/>
      <c r="J87" s="31"/>
    </row>
    <row r="88" spans="1:10" x14ac:dyDescent="0.25">
      <c r="A88" s="4"/>
      <c r="B88" s="88"/>
      <c r="C88" s="89"/>
      <c r="D88" s="89"/>
      <c r="E88" s="89"/>
      <c r="F88" s="89"/>
      <c r="G88" s="89"/>
      <c r="H88" s="89"/>
      <c r="I88" s="31"/>
      <c r="J88" s="31"/>
    </row>
    <row r="89" spans="1:10" x14ac:dyDescent="0.25">
      <c r="A89" s="4"/>
      <c r="B89" s="11"/>
      <c r="C89" s="12"/>
      <c r="I89" s="31"/>
      <c r="J89" s="31"/>
    </row>
    <row r="90" spans="1:10" x14ac:dyDescent="0.25">
      <c r="A90" s="18" t="s">
        <v>98</v>
      </c>
      <c r="B90" s="12"/>
      <c r="C90" s="12"/>
      <c r="D90" s="12"/>
      <c r="E90" s="12"/>
      <c r="F90" s="12"/>
      <c r="G90" s="12"/>
      <c r="H90" s="12"/>
    </row>
    <row r="91" spans="1:10" x14ac:dyDescent="0.25">
      <c r="A91" s="59"/>
      <c r="B91" s="37"/>
      <c r="C91" s="37"/>
      <c r="D91" s="37"/>
      <c r="E91" s="37"/>
      <c r="F91" s="37"/>
      <c r="G91" s="37"/>
      <c r="H91" s="37"/>
    </row>
    <row r="92" spans="1:10" x14ac:dyDescent="0.25">
      <c r="A92" s="16" t="s">
        <v>109</v>
      </c>
      <c r="B92" s="63" t="s">
        <v>96</v>
      </c>
      <c r="C92" s="63"/>
      <c r="D92" s="63"/>
      <c r="E92" s="37"/>
      <c r="F92" s="16" t="s">
        <v>109</v>
      </c>
      <c r="G92" s="64" t="s">
        <v>95</v>
      </c>
      <c r="H92" s="65"/>
    </row>
    <row r="93" spans="1:10" ht="15" customHeight="1" x14ac:dyDescent="0.25">
      <c r="A93" s="42" t="s">
        <v>60</v>
      </c>
      <c r="B93" s="43" t="s">
        <v>107</v>
      </c>
      <c r="C93" s="43" t="s">
        <v>106</v>
      </c>
      <c r="D93" s="43" t="s">
        <v>2</v>
      </c>
      <c r="E93" s="12"/>
      <c r="F93" s="43" t="s">
        <v>106</v>
      </c>
      <c r="G93" s="58" t="s">
        <v>110</v>
      </c>
      <c r="H93" s="43" t="s">
        <v>2</v>
      </c>
    </row>
    <row r="94" spans="1:10" x14ac:dyDescent="0.25">
      <c r="A94" s="19"/>
      <c r="B94" s="66" t="e">
        <f>AVERAGE(A94:A96)</f>
        <v>#DIV/0!</v>
      </c>
      <c r="C94" s="66" t="e">
        <f>B94/F35</f>
        <v>#DIV/0!</v>
      </c>
      <c r="D94" s="66" t="e">
        <f>IF(C94&gt;30,"non conforme",IF(C94&gt;15,"M*1","M*2"))</f>
        <v>#DIV/0!</v>
      </c>
      <c r="E94" s="12"/>
      <c r="F94" s="19"/>
      <c r="G94" s="67" t="e">
        <f>AVERAGE(F94:F96)</f>
        <v>#DIV/0!</v>
      </c>
      <c r="H94" s="67" t="e">
        <f>IF(G94="","-",IF(G94&gt;90,"non conforme",IF(G94&gt;50,"M*1","M*2")))</f>
        <v>#DIV/0!</v>
      </c>
    </row>
    <row r="95" spans="1:10" x14ac:dyDescent="0.25">
      <c r="A95" s="19"/>
      <c r="B95" s="66"/>
      <c r="C95" s="66"/>
      <c r="D95" s="66"/>
      <c r="E95" s="57"/>
      <c r="F95" s="19"/>
      <c r="G95" s="68"/>
      <c r="H95" s="68"/>
    </row>
    <row r="96" spans="1:10" ht="16.5" customHeight="1" x14ac:dyDescent="0.25">
      <c r="A96" s="19"/>
      <c r="B96" s="66"/>
      <c r="C96" s="66"/>
      <c r="D96" s="66"/>
      <c r="E96" s="57"/>
      <c r="F96" s="19"/>
      <c r="G96" s="69"/>
      <c r="H96" s="69"/>
    </row>
    <row r="97" spans="1:8" ht="17.25" customHeight="1" x14ac:dyDescent="0.25">
      <c r="A97" s="16"/>
      <c r="F97" s="16" t="s">
        <v>111</v>
      </c>
    </row>
    <row r="98" spans="1:8" ht="17.25" customHeight="1" x14ac:dyDescent="0.25">
      <c r="A98" s="60"/>
      <c r="B98" s="31"/>
      <c r="C98" s="12"/>
      <c r="D98" s="57"/>
      <c r="E98" s="57"/>
      <c r="F98" s="57"/>
      <c r="G98" s="11"/>
      <c r="H98" s="11"/>
    </row>
    <row r="99" spans="1:8" x14ac:dyDescent="0.25">
      <c r="A99" s="18" t="s">
        <v>92</v>
      </c>
      <c r="B99" s="12"/>
      <c r="C99" s="12"/>
      <c r="D99" s="12"/>
      <c r="E99" s="12"/>
      <c r="F99" s="12"/>
      <c r="G99" s="12"/>
      <c r="H99" s="12"/>
    </row>
    <row r="100" spans="1:8" x14ac:dyDescent="0.25">
      <c r="A100" s="39" t="s">
        <v>90</v>
      </c>
    </row>
    <row r="101" spans="1:8" x14ac:dyDescent="0.25">
      <c r="A101" s="39" t="s">
        <v>91</v>
      </c>
    </row>
    <row r="105" spans="1:8" x14ac:dyDescent="0.25">
      <c r="B105" s="12"/>
      <c r="C105" s="12"/>
      <c r="D105" s="12"/>
      <c r="E105" s="12"/>
      <c r="F105" s="12"/>
    </row>
    <row r="106" spans="1:8" x14ac:dyDescent="0.25">
      <c r="B106" s="27"/>
      <c r="C106" s="27"/>
      <c r="D106" s="26"/>
      <c r="E106" s="26"/>
      <c r="F106" s="26"/>
    </row>
    <row r="107" spans="1:8" x14ac:dyDescent="0.25">
      <c r="B107" s="26"/>
      <c r="C107" s="26"/>
      <c r="D107" s="26"/>
      <c r="E107" s="26"/>
      <c r="F107" s="26"/>
    </row>
    <row r="108" spans="1:8" x14ac:dyDescent="0.25">
      <c r="B108" s="21"/>
      <c r="C108" s="21"/>
      <c r="D108" s="21"/>
      <c r="E108" s="26"/>
      <c r="F108" s="26"/>
    </row>
    <row r="109" spans="1:8" x14ac:dyDescent="0.25">
      <c r="B109" s="22"/>
      <c r="C109" s="22"/>
      <c r="D109" s="22"/>
      <c r="E109" s="28"/>
      <c r="F109" s="28"/>
    </row>
    <row r="110" spans="1:8" x14ac:dyDescent="0.25">
      <c r="B110" s="22"/>
      <c r="C110" s="22"/>
      <c r="D110" s="22"/>
      <c r="E110" s="28"/>
      <c r="F110" s="28"/>
    </row>
    <row r="111" spans="1:8" x14ac:dyDescent="0.25">
      <c r="B111" s="23"/>
      <c r="C111" s="21"/>
      <c r="D111" s="24"/>
      <c r="E111" s="29"/>
      <c r="F111" s="29"/>
    </row>
    <row r="112" spans="1:8" x14ac:dyDescent="0.25">
      <c r="B112" s="22"/>
      <c r="C112" s="22"/>
      <c r="D112" s="22"/>
      <c r="E112" s="28"/>
      <c r="F112" s="28"/>
    </row>
    <row r="113" spans="2:6" x14ac:dyDescent="0.25">
      <c r="B113" s="23"/>
      <c r="C113" s="21"/>
      <c r="D113" s="24"/>
      <c r="E113" s="29"/>
      <c r="F113" s="29"/>
    </row>
    <row r="114" spans="2:6" x14ac:dyDescent="0.25">
      <c r="B114" s="22"/>
      <c r="C114" s="22"/>
      <c r="D114" s="22"/>
      <c r="E114" s="28"/>
      <c r="F114" s="28"/>
    </row>
    <row r="115" spans="2:6" x14ac:dyDescent="0.25">
      <c r="B115" s="23"/>
      <c r="C115" s="21"/>
      <c r="D115" s="24"/>
      <c r="E115" s="24"/>
      <c r="F115" s="25"/>
    </row>
    <row r="116" spans="2:6" x14ac:dyDescent="0.25">
      <c r="B116" s="22"/>
      <c r="C116" s="22"/>
      <c r="D116" s="24"/>
      <c r="E116" s="24"/>
      <c r="F116" s="25"/>
    </row>
    <row r="117" spans="2:6" x14ac:dyDescent="0.25">
      <c r="B117" s="23"/>
      <c r="C117" s="21"/>
      <c r="D117" s="24"/>
      <c r="E117" s="24"/>
      <c r="F117" s="25"/>
    </row>
    <row r="118" spans="2:6" x14ac:dyDescent="0.25">
      <c r="B118" s="27"/>
      <c r="C118" s="27"/>
      <c r="D118" s="22"/>
      <c r="E118" s="22"/>
      <c r="F118" s="25"/>
    </row>
    <row r="119" spans="2:6" x14ac:dyDescent="0.25">
      <c r="B119" s="27"/>
      <c r="C119" s="27"/>
      <c r="D119" s="27"/>
      <c r="E119" s="27"/>
      <c r="F119" s="25"/>
    </row>
  </sheetData>
  <mergeCells count="64">
    <mergeCell ref="B86:H88"/>
    <mergeCell ref="D18:E18"/>
    <mergeCell ref="D17:E17"/>
    <mergeCell ref="B11:H11"/>
    <mergeCell ref="A30:B30"/>
    <mergeCell ref="A31:B31"/>
    <mergeCell ref="A21:C21"/>
    <mergeCell ref="B64:D64"/>
    <mergeCell ref="A66:B66"/>
    <mergeCell ref="E22:G22"/>
    <mergeCell ref="B24:H26"/>
    <mergeCell ref="A33:H33"/>
    <mergeCell ref="A52:H52"/>
    <mergeCell ref="A28:H28"/>
    <mergeCell ref="G41:G43"/>
    <mergeCell ref="H41:H43"/>
    <mergeCell ref="A2:B5"/>
    <mergeCell ref="C2:E2"/>
    <mergeCell ref="C3:E3"/>
    <mergeCell ref="B7:H7"/>
    <mergeCell ref="A9:H9"/>
    <mergeCell ref="F5:H5"/>
    <mergeCell ref="B46:C46"/>
    <mergeCell ref="D46:E46"/>
    <mergeCell ref="G39:H39"/>
    <mergeCell ref="B39:D39"/>
    <mergeCell ref="B41:B43"/>
    <mergeCell ref="C41:C43"/>
    <mergeCell ref="D41:D43"/>
    <mergeCell ref="B61:D61"/>
    <mergeCell ref="B62:D62"/>
    <mergeCell ref="B63:D63"/>
    <mergeCell ref="B58:D58"/>
    <mergeCell ref="B59:D59"/>
    <mergeCell ref="B60:D60"/>
    <mergeCell ref="A78:H78"/>
    <mergeCell ref="A68:H68"/>
    <mergeCell ref="E53:H54"/>
    <mergeCell ref="E56:G56"/>
    <mergeCell ref="E57:G57"/>
    <mergeCell ref="E64:G64"/>
    <mergeCell ref="E63:G63"/>
    <mergeCell ref="E62:G62"/>
    <mergeCell ref="E61:G61"/>
    <mergeCell ref="E60:G60"/>
    <mergeCell ref="E59:G59"/>
    <mergeCell ref="E58:G58"/>
    <mergeCell ref="B56:D56"/>
    <mergeCell ref="B57:D57"/>
    <mergeCell ref="A53:B54"/>
    <mergeCell ref="B72:D72"/>
    <mergeCell ref="G72:H72"/>
    <mergeCell ref="B74:B76"/>
    <mergeCell ref="C74:C76"/>
    <mergeCell ref="D74:D76"/>
    <mergeCell ref="G74:G76"/>
    <mergeCell ref="H74:H76"/>
    <mergeCell ref="B92:D92"/>
    <mergeCell ref="G92:H92"/>
    <mergeCell ref="B94:B96"/>
    <mergeCell ref="C94:C96"/>
    <mergeCell ref="D94:D96"/>
    <mergeCell ref="G94:G96"/>
    <mergeCell ref="H94:H96"/>
  </mergeCells>
  <phoneticPr fontId="3" type="noConversion"/>
  <conditionalFormatting sqref="P55 F48:F50 P58">
    <cfRule type="cellIs" dxfId="0" priority="1" operator="equal">
      <formula>"non conforme"</formula>
    </cfRule>
  </conditionalFormatting>
  <hyperlinks>
    <hyperlink ref="F5" r:id="rId1" display="Protocole des essais de suivi" xr:uid="{8C961E03-6EDD-44E2-B9F7-E6EEA017A6D3}"/>
    <hyperlink ref="F5:G5" r:id="rId2" display="Protocole des essais de suivi NF FERMETURES" xr:uid="{37FA8222-FEED-4573-BE65-1D03745A4404}"/>
  </hyperlinks>
  <pageMargins left="0.23622047244094491" right="0.23622047244094491" top="0.9055118110236221" bottom="0.39370078740157483" header="0.31496062992125984" footer="0.19685039370078741"/>
  <pageSetup paperSize="9" scale="72" fitToHeight="0" orientation="portrait" r:id="rId3"/>
  <headerFooter>
    <oddHeader xml:space="preserve">&amp;C&amp;"-,Gras"&amp;20PV D'ESSAIS&amp;R      </oddHeader>
    <oddFooter>&amp;L&amp;"-,Italique"&amp;9&amp;F&amp;R&amp;"-,Italique"&amp;9Octobre 2020 - &amp;P/&amp;N</oddFooter>
  </headerFooter>
  <rowBreaks count="1" manualBreakCount="1">
    <brk id="67" max="8" man="1"/>
  </row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523875</xdr:colOff>
                    <xdr:row>0</xdr:row>
                    <xdr:rowOff>47625</xdr:rowOff>
                  </from>
                  <to>
                    <xdr:col>3</xdr:col>
                    <xdr:colOff>885825</xdr:colOff>
                    <xdr:row>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533400</xdr:colOff>
                    <xdr:row>1</xdr:row>
                    <xdr:rowOff>180975</xdr:rowOff>
                  </from>
                  <to>
                    <xdr:col>3</xdr:col>
                    <xdr:colOff>895350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2</xdr:col>
                    <xdr:colOff>0</xdr:colOff>
                    <xdr:row>34</xdr:row>
                    <xdr:rowOff>0</xdr:rowOff>
                  </from>
                  <to>
                    <xdr:col>2</xdr:col>
                    <xdr:colOff>238125</xdr:colOff>
                    <xdr:row>35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9">
        <x14:dataValidation type="list" allowBlank="1" showInputMessage="1" showErrorMessage="1" prompt="précisez" xr:uid="{DFBDFA7C-F8DC-484E-A993-7CB668A07A43}">
          <x14:formula1>
            <xm:f>Feuil2!$B$11:$B$13</xm:f>
          </x14:formula1>
          <xm:sqref>B17</xm:sqref>
        </x14:dataValidation>
        <x14:dataValidation type="list" allowBlank="1" showInputMessage="1" showErrorMessage="1" prompt="précisez" xr:uid="{438E309E-4766-41DE-8672-09CBECEAA438}">
          <x14:formula1>
            <xm:f>Feuil2!$C$11:$C$21</xm:f>
          </x14:formula1>
          <xm:sqref>B14</xm:sqref>
        </x14:dataValidation>
        <x14:dataValidation type="list" allowBlank="1" showInputMessage="1" showErrorMessage="1" prompt="précisez" xr:uid="{B2A928A8-8A2F-47BB-A583-549B2F961486}">
          <x14:formula1>
            <xm:f>Feuil2!$B$15:$B$17</xm:f>
          </x14:formula1>
          <xm:sqref>F17</xm:sqref>
        </x14:dataValidation>
        <x14:dataValidation type="list" allowBlank="1" showInputMessage="1" showErrorMessage="1" prompt="précisez" xr:uid="{8926C007-C2F4-439D-8A05-27DCEEC07E39}">
          <x14:formula1>
            <xm:f>Feuil2!$C$11:$C$16</xm:f>
          </x14:formula1>
          <xm:sqref>B15</xm:sqref>
        </x14:dataValidation>
        <x14:dataValidation type="list" allowBlank="1" showInputMessage="1" showErrorMessage="1" xr:uid="{42295010-69A0-43D4-AEFE-C5631BDD186A}">
          <x14:formula1>
            <xm:f>Feuil2!$A$2:$A$5</xm:f>
          </x14:formula1>
          <xm:sqref>D30:D31</xm:sqref>
        </x14:dataValidation>
        <x14:dataValidation type="list" allowBlank="1" showInputMessage="1" showErrorMessage="1" xr:uid="{BFDBFA09-185C-42DC-AD1E-34A86782AEF0}">
          <x14:formula1>
            <xm:f>Feuil2!$B$2:$B$4</xm:f>
          </x14:formula1>
          <xm:sqref>F30:F31</xm:sqref>
        </x14:dataValidation>
        <x14:dataValidation type="list" allowBlank="1" showInputMessage="1" showErrorMessage="1" xr:uid="{8581C5D5-15B5-4485-ADCE-7263AD10DFBA}">
          <x14:formula1>
            <xm:f>Feuil2!$C$2:$C$5</xm:f>
          </x14:formula1>
          <xm:sqref>H30:H31</xm:sqref>
        </x14:dataValidation>
        <x14:dataValidation type="list" allowBlank="1" showInputMessage="1" showErrorMessage="1" xr:uid="{32A6F129-B60A-42B1-B925-D998762839B0}">
          <x14:formula1>
            <xm:f>Feuil2!$D$11:$D$12</xm:f>
          </x14:formula1>
          <xm:sqref>M5</xm:sqref>
        </x14:dataValidation>
        <x14:dataValidation type="list" allowBlank="1" showInputMessage="1" showErrorMessage="1" xr:uid="{6A288507-2D1A-4BF3-80A5-D7E9AE9F889A}">
          <x14:formula1>
            <xm:f>Feuil2!$E$11:$E$12</xm:f>
          </x14:formula1>
          <xm:sqref>C54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04911-3115-4426-B7B2-2A60378F4068}">
  <sheetPr codeName="Feuil2"/>
  <dimension ref="A1:E21"/>
  <sheetViews>
    <sheetView workbookViewId="0">
      <selection activeCell="E35" sqref="E35"/>
    </sheetView>
  </sheetViews>
  <sheetFormatPr baseColWidth="10" defaultRowHeight="15" x14ac:dyDescent="0.25"/>
  <cols>
    <col min="1" max="1" width="17.140625" customWidth="1"/>
  </cols>
  <sheetData>
    <row r="1" spans="1:5" x14ac:dyDescent="0.25">
      <c r="A1" t="s">
        <v>9</v>
      </c>
      <c r="B1" t="s">
        <v>10</v>
      </c>
      <c r="C1" t="s">
        <v>14</v>
      </c>
    </row>
    <row r="2" spans="1:5" x14ac:dyDescent="0.25">
      <c r="A2" t="s">
        <v>4</v>
      </c>
      <c r="B2" t="s">
        <v>11</v>
      </c>
      <c r="C2" t="s">
        <v>15</v>
      </c>
    </row>
    <row r="3" spans="1:5" x14ac:dyDescent="0.25">
      <c r="A3" t="s">
        <v>5</v>
      </c>
      <c r="B3" t="s">
        <v>12</v>
      </c>
      <c r="C3" t="s">
        <v>16</v>
      </c>
    </row>
    <row r="4" spans="1:5" x14ac:dyDescent="0.25">
      <c r="A4" t="s">
        <v>6</v>
      </c>
      <c r="B4" t="s">
        <v>13</v>
      </c>
      <c r="C4" t="s">
        <v>17</v>
      </c>
    </row>
    <row r="5" spans="1:5" x14ac:dyDescent="0.25">
      <c r="A5" t="s">
        <v>7</v>
      </c>
      <c r="C5" t="s">
        <v>18</v>
      </c>
    </row>
    <row r="10" spans="1:5" x14ac:dyDescent="0.25">
      <c r="A10" t="s">
        <v>1</v>
      </c>
      <c r="B10" t="s">
        <v>14</v>
      </c>
      <c r="C10" t="s">
        <v>37</v>
      </c>
      <c r="D10" t="s">
        <v>83</v>
      </c>
    </row>
    <row r="11" spans="1:5" x14ac:dyDescent="0.25">
      <c r="A11" t="s">
        <v>29</v>
      </c>
      <c r="B11" t="s">
        <v>31</v>
      </c>
      <c r="C11">
        <v>0</v>
      </c>
      <c r="D11" t="s">
        <v>81</v>
      </c>
      <c r="E11" t="s">
        <v>103</v>
      </c>
    </row>
    <row r="12" spans="1:5" x14ac:dyDescent="0.25">
      <c r="A12" t="s">
        <v>26</v>
      </c>
      <c r="B12" t="s">
        <v>32</v>
      </c>
      <c r="C12">
        <v>1</v>
      </c>
      <c r="D12" t="s">
        <v>82</v>
      </c>
      <c r="E12" t="s">
        <v>104</v>
      </c>
    </row>
    <row r="13" spans="1:5" x14ac:dyDescent="0.25">
      <c r="A13" t="s">
        <v>27</v>
      </c>
      <c r="B13" t="s">
        <v>33</v>
      </c>
      <c r="C13">
        <v>2</v>
      </c>
    </row>
    <row r="14" spans="1:5" x14ac:dyDescent="0.25">
      <c r="A14" t="s">
        <v>30</v>
      </c>
      <c r="C14">
        <v>3</v>
      </c>
    </row>
    <row r="15" spans="1:5" x14ac:dyDescent="0.25">
      <c r="A15" t="s">
        <v>28</v>
      </c>
      <c r="B15" t="s">
        <v>39</v>
      </c>
      <c r="C15">
        <v>4</v>
      </c>
    </row>
    <row r="16" spans="1:5" x14ac:dyDescent="0.25">
      <c r="B16" t="s">
        <v>40</v>
      </c>
      <c r="C16">
        <v>5</v>
      </c>
    </row>
    <row r="17" spans="2:3" x14ac:dyDescent="0.25">
      <c r="B17" t="s">
        <v>41</v>
      </c>
      <c r="C17">
        <v>6</v>
      </c>
    </row>
    <row r="18" spans="2:3" x14ac:dyDescent="0.25">
      <c r="C18">
        <v>7</v>
      </c>
    </row>
    <row r="19" spans="2:3" x14ac:dyDescent="0.25">
      <c r="C19">
        <v>8</v>
      </c>
    </row>
    <row r="20" spans="2:3" x14ac:dyDescent="0.25">
      <c r="C20">
        <v>9</v>
      </c>
    </row>
    <row r="21" spans="2:3" x14ac:dyDescent="0.25">
      <c r="C21">
        <v>10</v>
      </c>
    </row>
  </sheetData>
  <sheetProtection algorithmName="SHA-512" hashValue="670+WBmbfxkqtxJfwlMM1KZZi/c6FC8nwZZ0fJ7jgKyLhZgQaTw3/YY406pcW/V9S5DnYKSceKw45hU3f7vHMg==" saltValue="cqSCT6S5AXmUzfWvi2zk3w==" spinCount="100000" sheet="1" objects="1" scenarios="1"/>
  <phoneticPr fontId="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arg_x00e9_daffaire xmlns="69c2544a-7297-4738-832f-f00b8a907d25">
      <UserInfo>
        <DisplayName/>
        <AccountId xsi:nil="true"/>
        <AccountType/>
      </UserInfo>
    </Charg_x00e9_daffaire>
    <Assistante xmlns="69c2544a-7297-4738-832f-f00b8a907d25">
      <UserInfo>
        <DisplayName/>
        <AccountId xsi:nil="true"/>
        <AccountType/>
      </UserInfo>
    </Assistante>
    <CodeARCATEG xmlns="69c2544a-7297-4738-832f-f00b8a907d25" xsi:nil="true"/>
    <Technicien xmlns="69c2544a-7297-4738-832f-f00b8a907d25">
      <UserInfo>
        <DisplayName/>
        <AccountId xsi:nil="true"/>
        <AccountType/>
      </UserInfo>
    </Technicien>
    <lcf76f155ced4ddcb4097134ff3c332f xmlns="69c2544a-7297-4738-832f-f00b8a907d25">
      <Terms xmlns="http://schemas.microsoft.com/office/infopath/2007/PartnerControls"/>
    </lcf76f155ced4ddcb4097134ff3c332f>
    <TaxCatchAll xmlns="3e40f96c-06d6-4a2a-919e-0a6c24c3e75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C9E026367D1343B1DF6DFED56CD7E1" ma:contentTypeVersion="22" ma:contentTypeDescription="Crée un document." ma:contentTypeScope="" ma:versionID="6389c880f3185ccd5be437baaa6f9716">
  <xsd:schema xmlns:xsd="http://www.w3.org/2001/XMLSchema" xmlns:xs="http://www.w3.org/2001/XMLSchema" xmlns:p="http://schemas.microsoft.com/office/2006/metadata/properties" xmlns:ns2="69c2544a-7297-4738-832f-f00b8a907d25" xmlns:ns3="3e40f96c-06d6-4a2a-919e-0a6c24c3e756" targetNamespace="http://schemas.microsoft.com/office/2006/metadata/properties" ma:root="true" ma:fieldsID="42b7739f652f730c5295880d1d54dfa3" ns2:_="" ns3:_="">
    <xsd:import namespace="69c2544a-7297-4738-832f-f00b8a907d25"/>
    <xsd:import namespace="3e40f96c-06d6-4a2a-919e-0a6c24c3e7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Technicien" minOccurs="0"/>
                <xsd:element ref="ns2:Assistante" minOccurs="0"/>
                <xsd:element ref="ns2:Charg_x00e9_daffaire" minOccurs="0"/>
                <xsd:element ref="ns2:CodeARCATEG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c2544a-7297-4738-832f-f00b8a907d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Technicien" ma:index="16" nillable="true" ma:displayName="Technicien" ma:format="Dropdown" ma:list="UserInfo" ma:SharePointGroup="0" ma:internalName="Technicie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ssistante" ma:index="17" nillable="true" ma:displayName="Assistante" ma:format="Dropdown" ma:list="UserInfo" ma:SharePointGroup="0" ma:internalName="Assistant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harg_x00e9_daffaire" ma:index="18" nillable="true" ma:displayName="Gestionnaire" ma:description="Personne qui fait l'interface avec le client" ma:format="Dropdown" ma:list="UserInfo" ma:SharePointGroup="0" ma:internalName="Charg_x00e9_daffaire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deARCATEG" ma:index="19" nillable="true" ma:displayName="Code ARCATEG" ma:format="Dropdown" ma:internalName="CodeARCATEG">
      <xsd:simpleType>
        <xsd:restriction base="dms:Choice">
          <xsd:enumeration value="B2 - 10 ans (Revue de processus R3 BV)"/>
          <xsd:enumeration value="F4 - 15 ans (CIL, comparatif normes, valid. méthode...)"/>
          <xsd:enumeration value="G1 - 30 ans - Doc inter métro, Dos. équipements"/>
          <xsd:enumeration value="G2 - 10 ans - Fiches de postes"/>
          <xsd:enumeration value="I6 - 3 ans - Courriers  + chrono courriers"/>
          <xsd:enumeration value="K4 - 10 ans - Rapports Essais, Certificats., comités, Qualifs"/>
          <xsd:enumeration value="L4 -  5 ans - Docs suivis activités"/>
          <xsd:enumeration value="03 - 10 ans - Docs contractuels clients."/>
          <xsd:enumeration value="P3 - 10 ans - Docs contractuels achats"/>
          <xsd:enumeration value="T4 - 5 ans - manuels, procédures, satisfaction, trames....)"/>
        </xsd:restriction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Balises d’images" ma:readOnly="false" ma:fieldId="{5cf76f15-5ced-4ddc-b409-7134ff3c332f}" ma:taxonomyMulti="true" ma:sspId="8083176a-d13d-47e2-b7d3-828792fcfc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0f96c-06d6-4a2a-919e-0a6c24c3e756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7" nillable="true" ma:displayName="Taxonomy Catch All Column" ma:hidden="true" ma:list="{0cb5500b-ad92-4453-be74-6388540dafa1}" ma:internalName="TaxCatchAll" ma:showField="CatchAllData" ma:web="3e40f96c-06d6-4a2a-919e-0a6c24c3e7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B73247-0BF5-4728-A31D-7065AED8F731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5283bd02-68d5-4cca-a0c8-3a6389e02954"/>
    <ds:schemaRef ds:uri="http://purl.org/dc/dcmitype/"/>
    <ds:schemaRef ds:uri="http://schemas.microsoft.com/office/infopath/2007/PartnerControls"/>
    <ds:schemaRef ds:uri="c131d353-ddb0-48f7-b2be-6b37ce8d9a5a"/>
    <ds:schemaRef ds:uri="http://purl.org/dc/elements/1.1/"/>
    <ds:schemaRef ds:uri="http://schemas.microsoft.com/office/2006/metadata/properties"/>
    <ds:schemaRef ds:uri="http://www.w3.org/XML/1998/namespace"/>
    <ds:schemaRef ds:uri="69c2544a-7297-4738-832f-f00b8a907d25"/>
    <ds:schemaRef ds:uri="3e40f96c-06d6-4a2a-919e-0a6c24c3e756"/>
  </ds:schemaRefs>
</ds:datastoreItem>
</file>

<file path=customXml/itemProps2.xml><?xml version="1.0" encoding="utf-8"?>
<ds:datastoreItem xmlns:ds="http://schemas.openxmlformats.org/officeDocument/2006/customXml" ds:itemID="{4FDAFF03-31B9-4269-8285-DEA03BF218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385E46-BB61-483E-AD9E-C1EEFFDEF8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c2544a-7297-4738-832f-f00b8a907d25"/>
    <ds:schemaRef ds:uri="3e40f96c-06d6-4a2a-919e-0a6c24c3e7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PV_essais</vt:lpstr>
      <vt:lpstr>Feuil2</vt:lpstr>
      <vt:lpstr>PV_essais!Zone_d_impression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RENOUF-DEMELUN Caroline</dc:creator>
  <cp:lastModifiedBy>RENOUF-DEMELUN Caroline</cp:lastModifiedBy>
  <cp:lastPrinted>2020-10-02T13:31:40Z</cp:lastPrinted>
  <dcterms:created xsi:type="dcterms:W3CDTF">2020-07-07T15:32:07Z</dcterms:created>
  <dcterms:modified xsi:type="dcterms:W3CDTF">2023-11-27T08:22:07Z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0x010100F9C9E026367D1343B1DF6DFED56CD7E1</vt:lpwstr>
  </property>
</Properties>
</file>