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chartsheets/sheet6.xml" ContentType="application/vnd.openxmlformats-officedocument.spreadsheetml.chartsheet+xml"/>
  <Override PartName="/xl/drawings/drawing14.xml" ContentType="application/vnd.openxmlformats-officedocument.drawing+xml"/>
  <Override PartName="/xl/chartsheets/sheet7.xml" ContentType="application/vnd.openxmlformats-officedocument.spreadsheetml.chartsheet+xml"/>
  <Override PartName="/xl/drawings/drawing16.xml" ContentType="application/vnd.openxmlformats-officedocument.drawing+xml"/>
  <Override PartName="/xl/chartsheets/sheet8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0" windowWidth="9720" windowHeight="6990" firstSheet="1" activeTab="1"/>
  </bookViews>
  <sheets>
    <sheet name="Modif" sheetId="1" state="veryHidden" r:id="rId1"/>
    <sheet name="Entrée" sheetId="2" r:id="rId2"/>
    <sheet name="Données" sheetId="3" r:id="rId3"/>
    <sheet name="Dessin" sheetId="4" r:id="rId4"/>
    <sheet name="T1" sheetId="5" r:id="rId5"/>
    <sheet name="C1" sheetId="6" r:id="rId6"/>
    <sheet name="T2" sheetId="7" r:id="rId7"/>
    <sheet name="C2" sheetId="8" r:id="rId8"/>
    <sheet name="T3" sheetId="9" r:id="rId9"/>
    <sheet name="C3" sheetId="10" r:id="rId10"/>
    <sheet name="T4" sheetId="11" r:id="rId11"/>
    <sheet name="C4" sheetId="12" r:id="rId12"/>
  </sheets>
  <definedNames>
    <definedName name="_xlnm.Print_Area" localSheetId="3">'Dessin'!$A$1:$AF$59</definedName>
    <definedName name="_xlnm.Print_Area" localSheetId="1">'Entrée'!$A$1:$AF$39</definedName>
  </definedNames>
  <calcPr fullCalcOnLoad="1"/>
</workbook>
</file>

<file path=xl/sharedStrings.xml><?xml version="1.0" encoding="utf-8"?>
<sst xmlns="http://schemas.openxmlformats.org/spreadsheetml/2006/main" count="121" uniqueCount="57">
  <si>
    <t>RESISTANCE MECANIQUE DES SOUDURES</t>
  </si>
  <si>
    <t>Ref de la soudeuse :</t>
  </si>
  <si>
    <t>Digonales</t>
  </si>
  <si>
    <t>Date</t>
  </si>
  <si>
    <t>Ref Prof</t>
  </si>
  <si>
    <t>Maxi</t>
  </si>
  <si>
    <t>Moyenne</t>
  </si>
  <si>
    <t>MINI</t>
  </si>
  <si>
    <t xml:space="preserve">VERIFICATION EN USINE </t>
  </si>
  <si>
    <t>DES CASSES D'ANGLES</t>
  </si>
  <si>
    <t>Soudure rectifiée par rainurage  :</t>
  </si>
  <si>
    <t>OUI</t>
  </si>
  <si>
    <t>NON</t>
  </si>
  <si>
    <t xml:space="preserve">REFERENCE DU PROFIL : </t>
  </si>
  <si>
    <t>Charge :</t>
  </si>
  <si>
    <t>SOUDEUSE</t>
  </si>
  <si>
    <t>X</t>
  </si>
  <si>
    <t xml:space="preserve">Tolérance de retrait soudure </t>
  </si>
  <si>
    <t>Tolérance dimension finie</t>
  </si>
  <si>
    <t xml:space="preserve">Tolérance température </t>
  </si>
  <si>
    <t xml:space="preserve"> </t>
  </si>
  <si>
    <t>250+10-5</t>
  </si>
  <si>
    <t>xxxxx</t>
  </si>
  <si>
    <t xml:space="preserve">  </t>
  </si>
  <si>
    <t>Correction  du testeur d'angle</t>
  </si>
  <si>
    <t xml:space="preserve">Coef </t>
  </si>
  <si>
    <t>Constante</t>
  </si>
  <si>
    <t>Correction  de la sonde de température</t>
  </si>
  <si>
    <t>Température lue:</t>
  </si>
  <si>
    <t>Température affichée:</t>
  </si>
  <si>
    <t>Temp   Aff  °C</t>
  </si>
  <si>
    <t>Casse soudure:</t>
  </si>
  <si>
    <t xml:space="preserve">TETE N° </t>
  </si>
  <si>
    <t>Tête N°</t>
  </si>
  <si>
    <t>soudure</t>
  </si>
  <si>
    <r>
      <t xml:space="preserve">Temp     °C
</t>
    </r>
    <r>
      <rPr>
        <b/>
        <sz val="8"/>
        <color indexed="10"/>
        <rFont val="Arial"/>
        <family val="2"/>
      </rPr>
      <t>T1</t>
    </r>
  </si>
  <si>
    <r>
      <t xml:space="preserve">Charge
</t>
    </r>
    <r>
      <rPr>
        <b/>
        <sz val="8"/>
        <color indexed="12"/>
        <rFont val="Arial"/>
        <family val="2"/>
      </rPr>
      <t>C1</t>
    </r>
  </si>
  <si>
    <r>
      <t xml:space="preserve">Temp     °C
</t>
    </r>
    <r>
      <rPr>
        <b/>
        <sz val="8"/>
        <color indexed="10"/>
        <rFont val="Arial"/>
        <family val="2"/>
      </rPr>
      <t>T2</t>
    </r>
  </si>
  <si>
    <r>
      <t xml:space="preserve">Charge
</t>
    </r>
    <r>
      <rPr>
        <b/>
        <sz val="8"/>
        <color indexed="12"/>
        <rFont val="Arial"/>
        <family val="2"/>
      </rPr>
      <t>C2</t>
    </r>
  </si>
  <si>
    <r>
      <t xml:space="preserve">Temp     °C
</t>
    </r>
    <r>
      <rPr>
        <b/>
        <sz val="8"/>
        <color indexed="10"/>
        <rFont val="Arial"/>
        <family val="2"/>
      </rPr>
      <t>T3</t>
    </r>
  </si>
  <si>
    <r>
      <t xml:space="preserve">Charge
</t>
    </r>
    <r>
      <rPr>
        <b/>
        <sz val="8"/>
        <color indexed="12"/>
        <rFont val="Arial"/>
        <family val="2"/>
      </rPr>
      <t>C3</t>
    </r>
  </si>
  <si>
    <r>
      <t xml:space="preserve">Temp     °C
</t>
    </r>
    <r>
      <rPr>
        <b/>
        <sz val="8"/>
        <color indexed="10"/>
        <rFont val="Arial"/>
        <family val="2"/>
      </rPr>
      <t>T4</t>
    </r>
  </si>
  <si>
    <r>
      <t xml:space="preserve">Charge
</t>
    </r>
    <r>
      <rPr>
        <b/>
        <sz val="8"/>
        <color indexed="12"/>
        <rFont val="Arial"/>
        <family val="2"/>
      </rPr>
      <t>C4</t>
    </r>
  </si>
  <si>
    <t>3 ± 1</t>
  </si>
  <si>
    <t>985 ± 1</t>
  </si>
  <si>
    <t>Zone de casse des soudures</t>
  </si>
  <si>
    <t xml:space="preserve">Dates </t>
  </si>
  <si>
    <t>Version :</t>
  </si>
  <si>
    <t>Jour</t>
  </si>
  <si>
    <t>moi</t>
  </si>
  <si>
    <t>année</t>
  </si>
  <si>
    <t>01</t>
  </si>
  <si>
    <t>07</t>
  </si>
  <si>
    <t>08</t>
  </si>
  <si>
    <t>Version modifier pour casse d'angle mise en place de la gestion des modif</t>
  </si>
  <si>
    <t>modif des chiffres pour la casse d'angle et possibilite de changer les tetes de soudeuse</t>
  </si>
  <si>
    <t>xxxxxxxxx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</si>
</sst>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d\ mmmm\ yyyy"/>
    <numFmt numFmtId="178" formatCode="[$-40C]dddd\ d\ mmmm\ yyyy"/>
    <numFmt numFmtId="179" formatCode="dd/mm/yy;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sz val="8"/>
      <color indexed="50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4"/>
      <color indexed="56"/>
      <name val="Arial"/>
      <family val="2"/>
    </font>
    <font>
      <b/>
      <i/>
      <sz val="14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0"/>
    </font>
    <font>
      <sz val="10"/>
      <color indexed="9"/>
      <name val="Arial"/>
      <family val="2"/>
    </font>
    <font>
      <b/>
      <sz val="16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7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2" fillId="0" borderId="4" xfId="0" applyFont="1" applyBorder="1" applyAlignment="1">
      <alignment horizontal="centerContinuous"/>
    </xf>
    <xf numFmtId="0" fontId="1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Continuous"/>
    </xf>
    <xf numFmtId="16" fontId="1" fillId="0" borderId="7" xfId="0" applyNumberFormat="1" applyFont="1" applyBorder="1" applyAlignment="1">
      <alignment horizontal="centerContinuous" vertical="center" wrapText="1"/>
    </xf>
    <xf numFmtId="0" fontId="18" fillId="0" borderId="7" xfId="0" applyFont="1" applyBorder="1" applyAlignment="1">
      <alignment horizontal="centerContinuous"/>
    </xf>
    <xf numFmtId="0" fontId="18" fillId="0" borderId="6" xfId="0" applyFont="1" applyBorder="1" applyAlignment="1">
      <alignment horizontal="centerContinuous"/>
    </xf>
    <xf numFmtId="0" fontId="19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Alignment="1" applyProtection="1">
      <alignment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23" fillId="0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3" xfId="0" applyFont="1" applyFill="1" applyBorder="1" applyAlignment="1">
      <alignment horizontal="centerContinuous"/>
    </xf>
    <xf numFmtId="0" fontId="4" fillId="2" borderId="14" xfId="0" applyFont="1" applyFill="1" applyBorder="1" applyAlignment="1">
      <alignment horizontal="centerContinuous"/>
    </xf>
    <xf numFmtId="0" fontId="4" fillId="2" borderId="15" xfId="0" applyFont="1" applyFill="1" applyBorder="1" applyAlignment="1">
      <alignment horizontal="centerContinuous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21" fillId="2" borderId="10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0" fontId="22" fillId="2" borderId="33" xfId="0" applyFont="1" applyFill="1" applyBorder="1" applyAlignment="1">
      <alignment horizontal="center"/>
    </xf>
    <xf numFmtId="0" fontId="22" fillId="2" borderId="34" xfId="0" applyFont="1" applyFill="1" applyBorder="1" applyAlignment="1">
      <alignment horizontal="center"/>
    </xf>
    <xf numFmtId="0" fontId="22" fillId="2" borderId="35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3" fillId="2" borderId="36" xfId="0" applyFont="1" applyFill="1" applyBorder="1" applyAlignment="1">
      <alignment horizontal="center"/>
    </xf>
    <xf numFmtId="0" fontId="0" fillId="2" borderId="16" xfId="0" applyFill="1" applyBorder="1" applyAlignment="1">
      <alignment horizontal="centerContinuous"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 horizontal="centerContinuous"/>
    </xf>
    <xf numFmtId="0" fontId="26" fillId="2" borderId="38" xfId="0" applyFont="1" applyFill="1" applyBorder="1" applyAlignment="1" applyProtection="1">
      <alignment horizontal="center"/>
      <protection/>
    </xf>
    <xf numFmtId="0" fontId="0" fillId="2" borderId="19" xfId="0" applyFill="1" applyBorder="1" applyAlignment="1">
      <alignment horizontal="centerContinuous"/>
    </xf>
    <xf numFmtId="0" fontId="0" fillId="2" borderId="39" xfId="0" applyFill="1" applyBorder="1" applyAlignment="1">
      <alignment/>
    </xf>
    <xf numFmtId="0" fontId="4" fillId="2" borderId="17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 applyProtection="1">
      <alignment horizontal="centerContinuous"/>
      <protection/>
    </xf>
    <xf numFmtId="0" fontId="0" fillId="2" borderId="17" xfId="0" applyFill="1" applyBorder="1" applyAlignment="1" applyProtection="1">
      <alignment horizontal="centerContinuous"/>
      <protection/>
    </xf>
    <xf numFmtId="0" fontId="27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9" fontId="6" fillId="0" borderId="0" xfId="0" applyNumberFormat="1" applyFont="1" applyAlignment="1">
      <alignment horizontal="centerContinuous"/>
    </xf>
    <xf numFmtId="9" fontId="0" fillId="0" borderId="0" xfId="0" applyNumberFormat="1" applyAlignment="1">
      <alignment horizontal="center"/>
    </xf>
    <xf numFmtId="9" fontId="5" fillId="0" borderId="29" xfId="0" applyNumberFormat="1" applyFont="1" applyBorder="1" applyAlignment="1">
      <alignment horizontal="center" vertical="center" wrapText="1"/>
    </xf>
    <xf numFmtId="9" fontId="21" fillId="2" borderId="6" xfId="0" applyNumberFormat="1" applyFont="1" applyFill="1" applyBorder="1" applyAlignment="1">
      <alignment horizontal="center"/>
    </xf>
    <xf numFmtId="9" fontId="23" fillId="2" borderId="29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6" fillId="2" borderId="13" xfId="0" applyFont="1" applyFill="1" applyBorder="1" applyAlignment="1">
      <alignment horizontal="centerContinuous"/>
    </xf>
    <xf numFmtId="0" fontId="5" fillId="2" borderId="1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37" xfId="0" applyFont="1" applyFill="1" applyBorder="1" applyAlignment="1">
      <alignment/>
    </xf>
    <xf numFmtId="0" fontId="28" fillId="2" borderId="0" xfId="0" applyFont="1" applyFill="1" applyBorder="1" applyAlignment="1" applyProtection="1">
      <alignment horizontal="center"/>
      <protection/>
    </xf>
    <xf numFmtId="0" fontId="5" fillId="2" borderId="18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3" borderId="40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5" fillId="3" borderId="39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5" fillId="2" borderId="4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39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2" borderId="38" xfId="0" applyFont="1" applyFill="1" applyBorder="1" applyAlignment="1">
      <alignment/>
    </xf>
    <xf numFmtId="0" fontId="5" fillId="3" borderId="38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5" fillId="3" borderId="37" xfId="0" applyFont="1" applyFill="1" applyBorder="1" applyAlignment="1">
      <alignment/>
    </xf>
    <xf numFmtId="0" fontId="8" fillId="0" borderId="41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49" fontId="16" fillId="0" borderId="43" xfId="0" applyNumberFormat="1" applyFont="1" applyBorder="1" applyAlignment="1" applyProtection="1">
      <alignment horizontal="center"/>
      <protection locked="0"/>
    </xf>
    <xf numFmtId="49" fontId="16" fillId="0" borderId="44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Continuous"/>
    </xf>
    <xf numFmtId="49" fontId="16" fillId="0" borderId="0" xfId="0" applyNumberFormat="1" applyFont="1" applyAlignment="1">
      <alignment horizontal="center"/>
    </xf>
    <xf numFmtId="49" fontId="17" fillId="0" borderId="1" xfId="0" applyNumberFormat="1" applyFont="1" applyBorder="1" applyAlignment="1">
      <alignment horizontal="centerContinuous"/>
    </xf>
    <xf numFmtId="49" fontId="17" fillId="0" borderId="2" xfId="0" applyNumberFormat="1" applyFont="1" applyBorder="1" applyAlignment="1">
      <alignment horizontal="center" vertical="center" wrapText="1"/>
    </xf>
    <xf numFmtId="49" fontId="16" fillId="0" borderId="45" xfId="0" applyNumberFormat="1" applyFont="1" applyBorder="1" applyAlignment="1" applyProtection="1">
      <alignment horizontal="center"/>
      <protection locked="0"/>
    </xf>
    <xf numFmtId="49" fontId="21" fillId="2" borderId="43" xfId="0" applyNumberFormat="1" applyFont="1" applyFill="1" applyBorder="1" applyAlignment="1">
      <alignment horizontal="center"/>
    </xf>
    <xf numFmtId="49" fontId="22" fillId="2" borderId="46" xfId="0" applyNumberFormat="1" applyFont="1" applyFill="1" applyBorder="1" applyAlignment="1">
      <alignment horizontal="center"/>
    </xf>
    <xf numFmtId="49" fontId="23" fillId="2" borderId="45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left" vertical="center"/>
    </xf>
    <xf numFmtId="0" fontId="26" fillId="0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0" fillId="5" borderId="0" xfId="0" applyFill="1" applyAlignment="1">
      <alignment/>
    </xf>
    <xf numFmtId="0" fontId="0" fillId="5" borderId="0" xfId="0" applyFill="1" applyAlignment="1">
      <alignment vertical="center"/>
    </xf>
    <xf numFmtId="0" fontId="5" fillId="2" borderId="1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8" fillId="0" borderId="4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48" xfId="0" applyFont="1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/>
      <protection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41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" fontId="0" fillId="0" borderId="49" xfId="0" applyNumberFormat="1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center"/>
      <protection locked="0"/>
    </xf>
    <xf numFmtId="16" fontId="31" fillId="0" borderId="50" xfId="0" applyNumberFormat="1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32" fillId="0" borderId="0" xfId="0" applyFont="1" applyAlignment="1" applyProtection="1">
      <alignment horizontal="center"/>
      <protection locked="0"/>
    </xf>
    <xf numFmtId="179" fontId="5" fillId="0" borderId="42" xfId="0" applyNumberFormat="1" applyFont="1" applyBorder="1" applyAlignment="1" applyProtection="1">
      <alignment horizontal="center"/>
      <protection locked="0"/>
    </xf>
    <xf numFmtId="16" fontId="29" fillId="0" borderId="5" xfId="0" applyNumberFormat="1" applyFont="1" applyBorder="1" applyAlignment="1">
      <alignment horizontal="centerContinuous" vertical="center" wrapText="1"/>
    </xf>
    <xf numFmtId="16" fontId="29" fillId="0" borderId="8" xfId="0" applyNumberFormat="1" applyFont="1" applyBorder="1" applyAlignment="1">
      <alignment horizontal="centerContinuous" vertical="center" wrapText="1"/>
    </xf>
    <xf numFmtId="0" fontId="0" fillId="0" borderId="0" xfId="0" applyFill="1" applyAlignment="1">
      <alignment/>
    </xf>
    <xf numFmtId="0" fontId="0" fillId="6" borderId="40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39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37" xfId="0" applyFill="1" applyBorder="1" applyAlignment="1">
      <alignment/>
    </xf>
    <xf numFmtId="179" fontId="5" fillId="0" borderId="10" xfId="0" applyNumberFormat="1" applyFont="1" applyBorder="1" applyAlignment="1" applyProtection="1">
      <alignment horizontal="center"/>
      <protection locked="0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34" xfId="0" applyFill="1" applyBorder="1" applyAlignment="1" quotePrefix="1">
      <alignment horizontal="center"/>
    </xf>
    <xf numFmtId="0" fontId="1" fillId="0" borderId="0" xfId="0" applyFont="1" applyAlignment="1">
      <alignment/>
    </xf>
    <xf numFmtId="179" fontId="5" fillId="0" borderId="33" xfId="0" applyNumberFormat="1" applyFont="1" applyBorder="1" applyAlignment="1" applyProtection="1">
      <alignment horizontal="center"/>
      <protection locked="0"/>
    </xf>
    <xf numFmtId="49" fontId="16" fillId="0" borderId="46" xfId="0" applyNumberFormat="1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1" fontId="0" fillId="0" borderId="34" xfId="0" applyNumberForma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1" fontId="0" fillId="0" borderId="35" xfId="0" applyNumberFormat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13" fillId="0" borderId="9" xfId="0" applyNumberFormat="1" applyFont="1" applyBorder="1" applyAlignment="1" applyProtection="1">
      <alignment horizontal="center"/>
      <protection locked="0"/>
    </xf>
    <xf numFmtId="1" fontId="13" fillId="0" borderId="32" xfId="0" applyNumberFormat="1" applyFont="1" applyBorder="1" applyAlignment="1" applyProtection="1">
      <alignment horizontal="center"/>
      <protection locked="0"/>
    </xf>
    <xf numFmtId="1" fontId="20" fillId="0" borderId="10" xfId="0" applyNumberFormat="1" applyFont="1" applyBorder="1" applyAlignment="1" applyProtection="1">
      <alignment horizontal="center"/>
      <protection locked="0"/>
    </xf>
    <xf numFmtId="1" fontId="20" fillId="0" borderId="32" xfId="0" applyNumberFormat="1" applyFont="1" applyBorder="1" applyAlignment="1" applyProtection="1">
      <alignment horizontal="center"/>
      <protection locked="0"/>
    </xf>
    <xf numFmtId="1" fontId="5" fillId="0" borderId="33" xfId="0" applyNumberFormat="1" applyFont="1" applyBorder="1" applyAlignment="1" applyProtection="1">
      <alignment horizontal="center"/>
      <protection locked="0"/>
    </xf>
    <xf numFmtId="1" fontId="13" fillId="0" borderId="34" xfId="0" applyNumberFormat="1" applyFont="1" applyBorder="1" applyAlignment="1" applyProtection="1">
      <alignment horizontal="center"/>
      <protection locked="0"/>
    </xf>
    <xf numFmtId="1" fontId="13" fillId="0" borderId="35" xfId="0" applyNumberFormat="1" applyFont="1" applyBorder="1" applyAlignment="1" applyProtection="1">
      <alignment horizontal="center"/>
      <protection locked="0"/>
    </xf>
    <xf numFmtId="1" fontId="20" fillId="0" borderId="33" xfId="0" applyNumberFormat="1" applyFont="1" applyBorder="1" applyAlignment="1" applyProtection="1">
      <alignment horizontal="center"/>
      <protection locked="0"/>
    </xf>
    <xf numFmtId="1" fontId="20" fillId="0" borderId="35" xfId="0" applyNumberFormat="1" applyFont="1" applyBorder="1" applyAlignment="1" applyProtection="1">
      <alignment horizontal="center"/>
      <protection locked="0"/>
    </xf>
    <xf numFmtId="1" fontId="5" fillId="0" borderId="42" xfId="0" applyNumberFormat="1" applyFont="1" applyBorder="1" applyAlignment="1" applyProtection="1">
      <alignment horizontal="center"/>
      <protection locked="0"/>
    </xf>
    <xf numFmtId="1" fontId="13" fillId="0" borderId="41" xfId="0" applyNumberFormat="1" applyFont="1" applyBorder="1" applyAlignment="1" applyProtection="1">
      <alignment horizontal="center"/>
      <protection locked="0"/>
    </xf>
    <xf numFmtId="1" fontId="13" fillId="0" borderId="49" xfId="0" applyNumberFormat="1" applyFont="1" applyBorder="1" applyAlignment="1" applyProtection="1">
      <alignment horizontal="center"/>
      <protection locked="0"/>
    </xf>
    <xf numFmtId="1" fontId="20" fillId="0" borderId="42" xfId="0" applyNumberFormat="1" applyFont="1" applyBorder="1" applyAlignment="1" applyProtection="1">
      <alignment horizontal="center"/>
      <protection locked="0"/>
    </xf>
    <xf numFmtId="1" fontId="20" fillId="0" borderId="49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 applyProtection="1">
      <alignment horizontal="center"/>
      <protection locked="0"/>
    </xf>
    <xf numFmtId="1" fontId="13" fillId="0" borderId="12" xfId="0" applyNumberFormat="1" applyFont="1" applyBorder="1" applyAlignment="1" applyProtection="1">
      <alignment horizontal="center"/>
      <protection locked="0"/>
    </xf>
    <xf numFmtId="1" fontId="13" fillId="0" borderId="36" xfId="0" applyNumberFormat="1" applyFont="1" applyBorder="1" applyAlignment="1" applyProtection="1">
      <alignment horizontal="center"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1" fontId="20" fillId="0" borderId="36" xfId="0" applyNumberFormat="1" applyFont="1" applyBorder="1" applyAlignment="1" applyProtection="1">
      <alignment horizontal="center"/>
      <protection locked="0"/>
    </xf>
    <xf numFmtId="1" fontId="22" fillId="2" borderId="33" xfId="0" applyNumberFormat="1" applyFont="1" applyFill="1" applyBorder="1" applyAlignment="1">
      <alignment horizontal="center"/>
    </xf>
    <xf numFmtId="1" fontId="22" fillId="2" borderId="35" xfId="0" applyNumberFormat="1" applyFont="1" applyFill="1" applyBorder="1" applyAlignment="1">
      <alignment horizontal="center"/>
    </xf>
    <xf numFmtId="172" fontId="9" fillId="2" borderId="38" xfId="0" applyNumberFormat="1" applyFont="1" applyFill="1" applyBorder="1" applyAlignment="1">
      <alignment horizontal="center"/>
    </xf>
    <xf numFmtId="172" fontId="9" fillId="2" borderId="16" xfId="0" applyNumberFormat="1" applyFont="1" applyFill="1" applyBorder="1" applyAlignment="1">
      <alignment horizontal="center"/>
    </xf>
    <xf numFmtId="172" fontId="9" fillId="2" borderId="37" xfId="0" applyNumberFormat="1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1" fontId="28" fillId="0" borderId="16" xfId="0" applyNumberFormat="1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72" fontId="9" fillId="2" borderId="17" xfId="0" applyNumberFormat="1" applyFont="1" applyFill="1" applyBorder="1" applyAlignment="1">
      <alignment horizontal="center"/>
    </xf>
    <xf numFmtId="172" fontId="9" fillId="2" borderId="0" xfId="0" applyNumberFormat="1" applyFont="1" applyFill="1" applyBorder="1" applyAlignment="1">
      <alignment horizontal="center"/>
    </xf>
    <xf numFmtId="172" fontId="9" fillId="2" borderId="18" xfId="0" applyNumberFormat="1" applyFont="1" applyFill="1" applyBorder="1" applyAlignment="1">
      <alignment horizontal="center"/>
    </xf>
    <xf numFmtId="0" fontId="0" fillId="4" borderId="17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/>
      <protection locked="0"/>
    </xf>
    <xf numFmtId="0" fontId="6" fillId="7" borderId="17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7" xfId="0" applyFont="1" applyBorder="1" applyAlignment="1">
      <alignment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8" borderId="3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right" vertical="center"/>
      <protection/>
    </xf>
    <xf numFmtId="0" fontId="5" fillId="2" borderId="14" xfId="0" applyFont="1" applyFill="1" applyBorder="1" applyAlignment="1" applyProtection="1">
      <alignment horizontal="right" vertical="center"/>
      <protection/>
    </xf>
    <xf numFmtId="0" fontId="5" fillId="2" borderId="15" xfId="0" applyFont="1" applyFill="1" applyBorder="1" applyAlignment="1" applyProtection="1">
      <alignment horizontal="right" vertical="center"/>
      <protection/>
    </xf>
    <xf numFmtId="177" fontId="27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right" vertical="center"/>
      <protection/>
    </xf>
    <xf numFmtId="0" fontId="23" fillId="0" borderId="14" xfId="0" applyFont="1" applyFill="1" applyBorder="1" applyAlignment="1" applyProtection="1">
      <alignment horizontal="center"/>
      <protection locked="0"/>
    </xf>
    <xf numFmtId="0" fontId="23" fillId="0" borderId="15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5" fillId="8" borderId="0" xfId="0" applyFont="1" applyFill="1" applyBorder="1" applyAlignment="1" applyProtection="1">
      <alignment horizontal="center"/>
      <protection locked="0"/>
    </xf>
    <xf numFmtId="0" fontId="5" fillId="2" borderId="38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right"/>
    </xf>
    <xf numFmtId="0" fontId="5" fillId="8" borderId="0" xfId="0" applyFont="1" applyFill="1" applyAlignment="1" applyProtection="1">
      <alignment horizontal="center"/>
      <protection locked="0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5" fillId="0" borderId="40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0" borderId="28" xfId="0" applyFont="1" applyBorder="1" applyAlignment="1">
      <alignment horizontal="right" vertical="center"/>
    </xf>
    <xf numFmtId="0" fontId="37" fillId="0" borderId="28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0" fillId="2" borderId="3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18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 vertical="center" textRotation="90"/>
      <protection locked="0"/>
    </xf>
    <xf numFmtId="0" fontId="27" fillId="0" borderId="16" xfId="0" applyFont="1" applyFill="1" applyBorder="1" applyAlignment="1" applyProtection="1">
      <alignment horizontal="center" vertical="center" textRotation="90"/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177" fontId="27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7" fillId="0" borderId="17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" fontId="27" fillId="0" borderId="16" xfId="0" applyNumberFormat="1" applyFont="1" applyFill="1" applyBorder="1" applyAlignment="1" applyProtection="1">
      <alignment horizontal="center"/>
      <protection locked="0"/>
    </xf>
    <xf numFmtId="1" fontId="27" fillId="0" borderId="37" xfId="0" applyNumberFormat="1" applyFont="1" applyFill="1" applyBorder="1" applyAlignment="1" applyProtection="1">
      <alignment horizontal="center"/>
      <protection locked="0"/>
    </xf>
    <xf numFmtId="0" fontId="27" fillId="0" borderId="19" xfId="0" applyFont="1" applyFill="1" applyBorder="1" applyAlignment="1" applyProtection="1">
      <alignment horizontal="center" vertical="center" textRotation="90"/>
      <protection locked="0"/>
    </xf>
    <xf numFmtId="3" fontId="27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27" fillId="0" borderId="21" xfId="0" applyFont="1" applyFill="1" applyBorder="1" applyAlignment="1" applyProtection="1">
      <alignment horizontal="center"/>
      <protection locked="0"/>
    </xf>
    <xf numFmtId="0" fontId="27" fillId="0" borderId="4" xfId="0" applyFont="1" applyFill="1" applyBorder="1" applyAlignment="1" applyProtection="1">
      <alignment horizontal="center"/>
      <protection locked="0"/>
    </xf>
    <xf numFmtId="0" fontId="27" fillId="0" borderId="20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98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Données!$C$4</c:f>
              <c:strCache>
                <c:ptCount val="1"/>
                <c:pt idx="0">
                  <c:v>Temp   Aff  °C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ln w="12700">
                <a:solidFill/>
              </a:ln>
            </c:spPr>
          </c:dPt>
          <c:dPt>
            <c:idx val="2"/>
            <c:invertIfNegative val="0"/>
            <c:spPr>
              <a:ln w="12700">
                <a:solidFill>
                  <a:srgbClr val="3366FF"/>
                </a:solidFill>
              </a:ln>
            </c:spPr>
          </c:dPt>
          <c:cat>
            <c:strRef>
              <c:f>Données!$S$1</c:f>
              <c:strCache>
                <c:ptCount val="1"/>
                <c:pt idx="0">
                  <c:v>Tête N°1</c:v>
                </c:pt>
              </c:strCache>
            </c:strRef>
          </c:cat>
          <c:val>
            <c:numRef>
              <c:f>Données!$C$5:$C$7</c:f>
              <c:numCache>
                <c:ptCount val="3"/>
              </c:numCache>
            </c:numRef>
          </c:val>
        </c:ser>
        <c:axId val="750552"/>
        <c:axId val="33774841"/>
      </c:barChart>
      <c:catAx>
        <c:axId val="750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3774841"/>
        <c:crosses val="autoZero"/>
        <c:auto val="0"/>
        <c:lblOffset val="100"/>
        <c:noMultiLvlLbl val="0"/>
      </c:catAx>
      <c:valAx>
        <c:axId val="33774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05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"/>
          <c:w val="0.98425"/>
          <c:h val="0.9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Données!$E$4</c:f>
              <c:strCache>
                <c:ptCount val="1"/>
                <c:pt idx="0">
                  <c:v>Charge
C1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Données!$S$1</c:f>
              <c:strCache>
                <c:ptCount val="1"/>
                <c:pt idx="0">
                  <c:v>Tête N°1</c:v>
                </c:pt>
              </c:strCache>
            </c:strRef>
          </c:cat>
          <c:val>
            <c:numRef>
              <c:f>Données!$E$5:$E$7</c:f>
              <c:numCache>
                <c:ptCount val="3"/>
              </c:numCache>
            </c:numRef>
          </c:val>
        </c:ser>
        <c:axId val="43472838"/>
        <c:axId val="10120655"/>
      </c:barChart>
      <c:catAx>
        <c:axId val="43472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0120655"/>
        <c:crosses val="autoZero"/>
        <c:auto val="0"/>
        <c:lblOffset val="100"/>
        <c:noMultiLvlLbl val="0"/>
      </c:catAx>
      <c:valAx>
        <c:axId val="10120655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72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984"/>
          <c:h val="0.9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Données!$G$4</c:f>
              <c:strCache>
                <c:ptCount val="1"/>
                <c:pt idx="0">
                  <c:v>Temp   Aff  °C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Données!$U$1</c:f>
              <c:strCache>
                <c:ptCount val="1"/>
                <c:pt idx="0">
                  <c:v>Tête N°2</c:v>
                </c:pt>
              </c:strCache>
            </c:strRef>
          </c:cat>
          <c:val>
            <c:numRef>
              <c:f>Données!$G$5:$G$7</c:f>
              <c:numCache>
                <c:ptCount val="3"/>
              </c:numCache>
            </c:numRef>
          </c:val>
        </c:ser>
        <c:axId val="52776292"/>
        <c:axId val="26122901"/>
      </c:barChart>
      <c:catAx>
        <c:axId val="52776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6122901"/>
        <c:crosses val="autoZero"/>
        <c:auto val="0"/>
        <c:lblOffset val="100"/>
        <c:noMultiLvlLbl val="0"/>
      </c:catAx>
      <c:valAx>
        <c:axId val="26122901"/>
        <c:scaling>
          <c:orientation val="minMax"/>
          <c:min val="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762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9815"/>
          <c:h val="0.9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Données!$I$4</c:f>
              <c:strCache>
                <c:ptCount val="1"/>
                <c:pt idx="0">
                  <c:v>Charge
C2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Données!$U$1</c:f>
              <c:strCache>
                <c:ptCount val="1"/>
                <c:pt idx="0">
                  <c:v>Tête N°2</c:v>
                </c:pt>
              </c:strCache>
            </c:strRef>
          </c:cat>
          <c:val>
            <c:numRef>
              <c:f>Données!$I$5:$I$7</c:f>
              <c:numCache>
                <c:ptCount val="3"/>
              </c:numCache>
            </c:numRef>
          </c:val>
        </c:ser>
        <c:axId val="34679858"/>
        <c:axId val="17089739"/>
      </c:barChart>
      <c:catAx>
        <c:axId val="34679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7089739"/>
        <c:crosses val="autoZero"/>
        <c:auto val="0"/>
        <c:lblOffset val="100"/>
        <c:noMultiLvlLbl val="0"/>
      </c:catAx>
      <c:valAx>
        <c:axId val="17089739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798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97925"/>
          <c:h val="0.9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Données!$K$4</c:f>
              <c:strCache>
                <c:ptCount val="1"/>
                <c:pt idx="0">
                  <c:v>Temp   Aff  °C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Données!$W$1</c:f>
              <c:strCache>
                <c:ptCount val="1"/>
                <c:pt idx="0">
                  <c:v>Tête N°3</c:v>
                </c:pt>
              </c:strCache>
            </c:strRef>
          </c:cat>
          <c:val>
            <c:numRef>
              <c:f>Données!$K$5:$K$7</c:f>
              <c:numCache>
                <c:ptCount val="3"/>
              </c:numCache>
            </c:numRef>
          </c:val>
        </c:ser>
        <c:axId val="30840752"/>
        <c:axId val="45656561"/>
      </c:barChart>
      <c:catAx>
        <c:axId val="30840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5656561"/>
        <c:crosses val="autoZero"/>
        <c:auto val="0"/>
        <c:lblOffset val="100"/>
        <c:noMultiLvlLbl val="0"/>
      </c:catAx>
      <c:valAx>
        <c:axId val="45656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407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985"/>
          <c:h val="0.9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Données!$M$4</c:f>
              <c:strCache>
                <c:ptCount val="1"/>
                <c:pt idx="0">
                  <c:v>Charge
C3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Données!$W$1</c:f>
              <c:strCache>
                <c:ptCount val="1"/>
                <c:pt idx="0">
                  <c:v>Tête N°3</c:v>
                </c:pt>
              </c:strCache>
            </c:strRef>
          </c:cat>
          <c:val>
            <c:numRef>
              <c:f>Données!$M$5:$M$7</c:f>
              <c:numCache>
                <c:ptCount val="3"/>
              </c:numCache>
            </c:numRef>
          </c:val>
        </c:ser>
        <c:axId val="41279326"/>
        <c:axId val="45630343"/>
      </c:barChart>
      <c:catAx>
        <c:axId val="41279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5630343"/>
        <c:crosses val="autoZero"/>
        <c:auto val="0"/>
        <c:lblOffset val="100"/>
        <c:noMultiLvlLbl val="0"/>
      </c:catAx>
      <c:valAx>
        <c:axId val="45630343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793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985"/>
          <c:h val="0.9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Données!$O$4</c:f>
              <c:strCache>
                <c:ptCount val="1"/>
                <c:pt idx="0">
                  <c:v>Temp   Aff  °C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Données!$Y$1</c:f>
              <c:strCache>
                <c:ptCount val="1"/>
                <c:pt idx="0">
                  <c:v>Tête N°4</c:v>
                </c:pt>
              </c:strCache>
            </c:strRef>
          </c:cat>
          <c:val>
            <c:numRef>
              <c:f>Données!$O$5:$O$7</c:f>
              <c:numCache>
                <c:ptCount val="3"/>
              </c:numCache>
            </c:numRef>
          </c:val>
        </c:ser>
        <c:axId val="40099516"/>
        <c:axId val="59647757"/>
      </c:barChart>
      <c:catAx>
        <c:axId val="40099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9647757"/>
        <c:crosses val="autoZero"/>
        <c:auto val="0"/>
        <c:lblOffset val="100"/>
        <c:noMultiLvlLbl val="0"/>
      </c:catAx>
      <c:valAx>
        <c:axId val="59647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995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984"/>
          <c:h val="0.9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Données!$Q$4</c:f>
              <c:strCache>
                <c:ptCount val="1"/>
                <c:pt idx="0">
                  <c:v>Charge
C4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Données!$Y$1</c:f>
              <c:strCache>
                <c:ptCount val="1"/>
                <c:pt idx="0">
                  <c:v>Tête N°4</c:v>
                </c:pt>
              </c:strCache>
            </c:strRef>
          </c:cat>
          <c:val>
            <c:numRef>
              <c:f>Données!$Q$5:$Q$7</c:f>
              <c:numCache>
                <c:ptCount val="3"/>
              </c:numCache>
            </c:numRef>
          </c:val>
        </c:ser>
        <c:axId val="66903370"/>
        <c:axId val="57861635"/>
      </c:barChart>
      <c:catAx>
        <c:axId val="66903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7861635"/>
        <c:crosses val="autoZero"/>
        <c:auto val="0"/>
        <c:lblOffset val="100"/>
        <c:noMultiLvlLbl val="0"/>
      </c:catAx>
      <c:valAx>
        <c:axId val="57861635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033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Scale="94"/>
  </sheetViews>
  <pageMargins left="0.75" right="0.75" top="1" bottom="1" header="0.4921259845" footer="0.492125984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94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94"/>
  </sheetViews>
  <pageMargins left="0.75" right="0.75" top="1" bottom="1" header="0.4921259845" footer="0.492125984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94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4"/>
  </sheetViews>
  <pageMargins left="0.75" right="0.75" top="1" bottom="1" header="0.4921259845" footer="0.492125984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ph6"/>
  <sheetViews>
    <sheetView workbookViewId="0" zoomScale="94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ph7"/>
  <sheetViews>
    <sheetView workbookViewId="0" zoomScale="94"/>
  </sheetViews>
  <pageMargins left="0.75" right="0.75" top="1" bottom="1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ph8"/>
  <sheetViews>
    <sheetView workbookViewId="0" zoomScale="9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66675</xdr:colOff>
      <xdr:row>35</xdr:row>
      <xdr:rowOff>76200</xdr:rowOff>
    </xdr:from>
    <xdr:to>
      <xdr:col>41</xdr:col>
      <xdr:colOff>0</xdr:colOff>
      <xdr:row>37</xdr:row>
      <xdr:rowOff>0</xdr:rowOff>
    </xdr:to>
    <xdr:sp>
      <xdr:nvSpPr>
        <xdr:cNvPr id="1" name="TextBox 59"/>
        <xdr:cNvSpPr txBox="1">
          <a:spLocks noChangeArrowheads="1"/>
        </xdr:cNvSpPr>
      </xdr:nvSpPr>
      <xdr:spPr>
        <a:xfrm>
          <a:off x="7858125" y="4772025"/>
          <a:ext cx="152400" cy="171450"/>
        </a:xfrm>
        <a:prstGeom prst="rect">
          <a:avLst/>
        </a:prstGeom>
        <a:solidFill>
          <a:srgbClr val="E3E3E3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41</xdr:col>
      <xdr:colOff>9525</xdr:colOff>
      <xdr:row>36</xdr:row>
      <xdr:rowOff>95250</xdr:rowOff>
    </xdr:from>
    <xdr:to>
      <xdr:col>41</xdr:col>
      <xdr:colOff>152400</xdr:colOff>
      <xdr:row>37</xdr:row>
      <xdr:rowOff>114300</xdr:rowOff>
    </xdr:to>
    <xdr:sp>
      <xdr:nvSpPr>
        <xdr:cNvPr id="2" name="TextBox 61"/>
        <xdr:cNvSpPr txBox="1">
          <a:spLocks noChangeArrowheads="1"/>
        </xdr:cNvSpPr>
      </xdr:nvSpPr>
      <xdr:spPr>
        <a:xfrm>
          <a:off x="8020050" y="4914900"/>
          <a:ext cx="142875" cy="142875"/>
        </a:xfrm>
        <a:prstGeom prst="rect">
          <a:avLst/>
        </a:prstGeom>
        <a:solidFill>
          <a:srgbClr val="E3E3E3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41</xdr:col>
      <xdr:colOff>180975</xdr:colOff>
      <xdr:row>37</xdr:row>
      <xdr:rowOff>95250</xdr:rowOff>
    </xdr:from>
    <xdr:to>
      <xdr:col>42</xdr:col>
      <xdr:colOff>76200</xdr:colOff>
      <xdr:row>38</xdr:row>
      <xdr:rowOff>114300</xdr:rowOff>
    </xdr:to>
    <xdr:sp>
      <xdr:nvSpPr>
        <xdr:cNvPr id="3" name="TextBox 62"/>
        <xdr:cNvSpPr txBox="1">
          <a:spLocks noChangeArrowheads="1"/>
        </xdr:cNvSpPr>
      </xdr:nvSpPr>
      <xdr:spPr>
        <a:xfrm>
          <a:off x="8191500" y="5038725"/>
          <a:ext cx="114300" cy="142875"/>
        </a:xfrm>
        <a:prstGeom prst="rect">
          <a:avLst/>
        </a:prstGeom>
        <a:solidFill>
          <a:srgbClr val="E3E3E3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180975</xdr:colOff>
      <xdr:row>8</xdr:row>
      <xdr:rowOff>123825</xdr:rowOff>
    </xdr:from>
    <xdr:to>
      <xdr:col>10</xdr:col>
      <xdr:colOff>0</xdr:colOff>
      <xdr:row>10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771650" y="1476375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0</xdr:colOff>
      <xdr:row>10</xdr:row>
      <xdr:rowOff>0</xdr:rowOff>
    </xdr:to>
    <xdr:sp>
      <xdr:nvSpPr>
        <xdr:cNvPr id="5" name="Rectangle 2"/>
        <xdr:cNvSpPr>
          <a:spLocks/>
        </xdr:cNvSpPr>
      </xdr:nvSpPr>
      <xdr:spPr>
        <a:xfrm>
          <a:off x="2495550" y="14763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24</xdr:col>
      <xdr:colOff>47625</xdr:colOff>
      <xdr:row>2</xdr:row>
      <xdr:rowOff>9525</xdr:rowOff>
    </xdr:from>
    <xdr:to>
      <xdr:col>31</xdr:col>
      <xdr:colOff>57150</xdr:colOff>
      <xdr:row>4</xdr:row>
      <xdr:rowOff>114300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00050"/>
          <a:ext cx="1362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0</xdr:row>
      <xdr:rowOff>28575</xdr:rowOff>
    </xdr:from>
    <xdr:to>
      <xdr:col>44</xdr:col>
      <xdr:colOff>19050</xdr:colOff>
      <xdr:row>6</xdr:row>
      <xdr:rowOff>142875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28575"/>
          <a:ext cx="2619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85725</xdr:rowOff>
    </xdr:from>
    <xdr:to>
      <xdr:col>12</xdr:col>
      <xdr:colOff>0</xdr:colOff>
      <xdr:row>18</xdr:row>
      <xdr:rowOff>0</xdr:rowOff>
    </xdr:to>
    <xdr:sp>
      <xdr:nvSpPr>
        <xdr:cNvPr id="8" name="Line 19"/>
        <xdr:cNvSpPr>
          <a:spLocks/>
        </xdr:cNvSpPr>
      </xdr:nvSpPr>
      <xdr:spPr>
        <a:xfrm>
          <a:off x="2314575" y="19335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66675</xdr:rowOff>
    </xdr:from>
    <xdr:to>
      <xdr:col>21</xdr:col>
      <xdr:colOff>0</xdr:colOff>
      <xdr:row>18</xdr:row>
      <xdr:rowOff>57150</xdr:rowOff>
    </xdr:to>
    <xdr:sp>
      <xdr:nvSpPr>
        <xdr:cNvPr id="9" name="Line 20"/>
        <xdr:cNvSpPr>
          <a:spLocks/>
        </xdr:cNvSpPr>
      </xdr:nvSpPr>
      <xdr:spPr>
        <a:xfrm>
          <a:off x="3943350" y="19145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123825</xdr:rowOff>
    </xdr:from>
    <xdr:to>
      <xdr:col>12</xdr:col>
      <xdr:colOff>0</xdr:colOff>
      <xdr:row>35</xdr:row>
      <xdr:rowOff>123825</xdr:rowOff>
    </xdr:to>
    <xdr:sp>
      <xdr:nvSpPr>
        <xdr:cNvPr id="10" name="Line 21"/>
        <xdr:cNvSpPr>
          <a:spLocks/>
        </xdr:cNvSpPr>
      </xdr:nvSpPr>
      <xdr:spPr>
        <a:xfrm>
          <a:off x="2314575" y="3952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123825</xdr:rowOff>
    </xdr:from>
    <xdr:to>
      <xdr:col>21</xdr:col>
      <xdr:colOff>0</xdr:colOff>
      <xdr:row>36</xdr:row>
      <xdr:rowOff>9525</xdr:rowOff>
    </xdr:to>
    <xdr:sp>
      <xdr:nvSpPr>
        <xdr:cNvPr id="11" name="Line 22"/>
        <xdr:cNvSpPr>
          <a:spLocks/>
        </xdr:cNvSpPr>
      </xdr:nvSpPr>
      <xdr:spPr>
        <a:xfrm>
          <a:off x="3943350" y="39528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104775</xdr:rowOff>
    </xdr:from>
    <xdr:to>
      <xdr:col>14</xdr:col>
      <xdr:colOff>180975</xdr:colOff>
      <xdr:row>19</xdr:row>
      <xdr:rowOff>0</xdr:rowOff>
    </xdr:to>
    <xdr:sp>
      <xdr:nvSpPr>
        <xdr:cNvPr id="12" name="Line 23"/>
        <xdr:cNvSpPr>
          <a:spLocks/>
        </xdr:cNvSpPr>
      </xdr:nvSpPr>
      <xdr:spPr>
        <a:xfrm>
          <a:off x="2857500" y="22002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104775</xdr:rowOff>
    </xdr:from>
    <xdr:to>
      <xdr:col>18</xdr:col>
      <xdr:colOff>0</xdr:colOff>
      <xdr:row>19</xdr:row>
      <xdr:rowOff>0</xdr:rowOff>
    </xdr:to>
    <xdr:sp>
      <xdr:nvSpPr>
        <xdr:cNvPr id="13" name="Line 24"/>
        <xdr:cNvSpPr>
          <a:spLocks/>
        </xdr:cNvSpPr>
      </xdr:nvSpPr>
      <xdr:spPr>
        <a:xfrm>
          <a:off x="3400425" y="22002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28575</xdr:rowOff>
    </xdr:from>
    <xdr:to>
      <xdr:col>15</xdr:col>
      <xdr:colOff>0</xdr:colOff>
      <xdr:row>16</xdr:row>
      <xdr:rowOff>28575</xdr:rowOff>
    </xdr:to>
    <xdr:sp>
      <xdr:nvSpPr>
        <xdr:cNvPr id="14" name="Line 25"/>
        <xdr:cNvSpPr>
          <a:spLocks/>
        </xdr:cNvSpPr>
      </xdr:nvSpPr>
      <xdr:spPr>
        <a:xfrm>
          <a:off x="2314575" y="23717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16</xdr:row>
      <xdr:rowOff>38100</xdr:rowOff>
    </xdr:from>
    <xdr:to>
      <xdr:col>20</xdr:col>
      <xdr:colOff>180975</xdr:colOff>
      <xdr:row>16</xdr:row>
      <xdr:rowOff>38100</xdr:rowOff>
    </xdr:to>
    <xdr:sp>
      <xdr:nvSpPr>
        <xdr:cNvPr id="15" name="Line 26"/>
        <xdr:cNvSpPr>
          <a:spLocks/>
        </xdr:cNvSpPr>
      </xdr:nvSpPr>
      <xdr:spPr>
        <a:xfrm>
          <a:off x="3400425" y="23812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38100</xdr:rowOff>
    </xdr:from>
    <xdr:to>
      <xdr:col>21</xdr:col>
      <xdr:colOff>0</xdr:colOff>
      <xdr:row>14</xdr:row>
      <xdr:rowOff>38100</xdr:rowOff>
    </xdr:to>
    <xdr:sp>
      <xdr:nvSpPr>
        <xdr:cNvPr id="16" name="Line 27"/>
        <xdr:cNvSpPr>
          <a:spLocks/>
        </xdr:cNvSpPr>
      </xdr:nvSpPr>
      <xdr:spPr>
        <a:xfrm>
          <a:off x="2314575" y="21336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33</xdr:row>
      <xdr:rowOff>66675</xdr:rowOff>
    </xdr:from>
    <xdr:to>
      <xdr:col>15</xdr:col>
      <xdr:colOff>9525</xdr:colOff>
      <xdr:row>33</xdr:row>
      <xdr:rowOff>66675</xdr:rowOff>
    </xdr:to>
    <xdr:sp>
      <xdr:nvSpPr>
        <xdr:cNvPr id="17" name="Line 28"/>
        <xdr:cNvSpPr>
          <a:spLocks/>
        </xdr:cNvSpPr>
      </xdr:nvSpPr>
      <xdr:spPr>
        <a:xfrm>
          <a:off x="2314575" y="45148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47625</xdr:rowOff>
    </xdr:from>
    <xdr:to>
      <xdr:col>21</xdr:col>
      <xdr:colOff>9525</xdr:colOff>
      <xdr:row>35</xdr:row>
      <xdr:rowOff>47625</xdr:rowOff>
    </xdr:to>
    <xdr:sp>
      <xdr:nvSpPr>
        <xdr:cNvPr id="18" name="Line 29"/>
        <xdr:cNvSpPr>
          <a:spLocks/>
        </xdr:cNvSpPr>
      </xdr:nvSpPr>
      <xdr:spPr>
        <a:xfrm>
          <a:off x="2314575" y="47434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33</xdr:row>
      <xdr:rowOff>57150</xdr:rowOff>
    </xdr:from>
    <xdr:to>
      <xdr:col>21</xdr:col>
      <xdr:colOff>9525</xdr:colOff>
      <xdr:row>33</xdr:row>
      <xdr:rowOff>57150</xdr:rowOff>
    </xdr:to>
    <xdr:sp>
      <xdr:nvSpPr>
        <xdr:cNvPr id="19" name="Line 30"/>
        <xdr:cNvSpPr>
          <a:spLocks/>
        </xdr:cNvSpPr>
      </xdr:nvSpPr>
      <xdr:spPr>
        <a:xfrm>
          <a:off x="3400425" y="45053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9525</xdr:rowOff>
    </xdr:from>
    <xdr:to>
      <xdr:col>18</xdr:col>
      <xdr:colOff>0</xdr:colOff>
      <xdr:row>33</xdr:row>
      <xdr:rowOff>123825</xdr:rowOff>
    </xdr:to>
    <xdr:sp>
      <xdr:nvSpPr>
        <xdr:cNvPr id="20" name="Line 31"/>
        <xdr:cNvSpPr>
          <a:spLocks/>
        </xdr:cNvSpPr>
      </xdr:nvSpPr>
      <xdr:spPr>
        <a:xfrm>
          <a:off x="3400425" y="38385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28</xdr:row>
      <xdr:rowOff>9525</xdr:rowOff>
    </xdr:from>
    <xdr:to>
      <xdr:col>15</xdr:col>
      <xdr:colOff>9525</xdr:colOff>
      <xdr:row>33</xdr:row>
      <xdr:rowOff>123825</xdr:rowOff>
    </xdr:to>
    <xdr:sp>
      <xdr:nvSpPr>
        <xdr:cNvPr id="21" name="Line 32"/>
        <xdr:cNvSpPr>
          <a:spLocks/>
        </xdr:cNvSpPr>
      </xdr:nvSpPr>
      <xdr:spPr>
        <a:xfrm>
          <a:off x="2867025" y="38385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12</xdr:col>
      <xdr:colOff>19050</xdr:colOff>
      <xdr:row>18</xdr:row>
      <xdr:rowOff>0</xdr:rowOff>
    </xdr:to>
    <xdr:sp>
      <xdr:nvSpPr>
        <xdr:cNvPr id="22" name="Line 34"/>
        <xdr:cNvSpPr>
          <a:spLocks/>
        </xdr:cNvSpPr>
      </xdr:nvSpPr>
      <xdr:spPr>
        <a:xfrm>
          <a:off x="1019175" y="25908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18</xdr:row>
      <xdr:rowOff>0</xdr:rowOff>
    </xdr:from>
    <xdr:to>
      <xdr:col>28</xdr:col>
      <xdr:colOff>66675</xdr:colOff>
      <xdr:row>18</xdr:row>
      <xdr:rowOff>0</xdr:rowOff>
    </xdr:to>
    <xdr:sp>
      <xdr:nvSpPr>
        <xdr:cNvPr id="23" name="Line 35"/>
        <xdr:cNvSpPr>
          <a:spLocks/>
        </xdr:cNvSpPr>
      </xdr:nvSpPr>
      <xdr:spPr>
        <a:xfrm>
          <a:off x="3943350" y="25908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12</xdr:col>
      <xdr:colOff>28575</xdr:colOff>
      <xdr:row>29</xdr:row>
      <xdr:rowOff>0</xdr:rowOff>
    </xdr:to>
    <xdr:sp>
      <xdr:nvSpPr>
        <xdr:cNvPr id="24" name="Line 37"/>
        <xdr:cNvSpPr>
          <a:spLocks/>
        </xdr:cNvSpPr>
      </xdr:nvSpPr>
      <xdr:spPr>
        <a:xfrm>
          <a:off x="1028700" y="39528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29</xdr:row>
      <xdr:rowOff>0</xdr:rowOff>
    </xdr:from>
    <xdr:to>
      <xdr:col>28</xdr:col>
      <xdr:colOff>38100</xdr:colOff>
      <xdr:row>29</xdr:row>
      <xdr:rowOff>0</xdr:rowOff>
    </xdr:to>
    <xdr:sp>
      <xdr:nvSpPr>
        <xdr:cNvPr id="25" name="Line 38"/>
        <xdr:cNvSpPr>
          <a:spLocks/>
        </xdr:cNvSpPr>
      </xdr:nvSpPr>
      <xdr:spPr>
        <a:xfrm>
          <a:off x="3943350" y="39528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9525</xdr:rowOff>
    </xdr:from>
    <xdr:to>
      <xdr:col>13</xdr:col>
      <xdr:colOff>0</xdr:colOff>
      <xdr:row>21</xdr:row>
      <xdr:rowOff>9525</xdr:rowOff>
    </xdr:to>
    <xdr:sp>
      <xdr:nvSpPr>
        <xdr:cNvPr id="26" name="Line 39"/>
        <xdr:cNvSpPr>
          <a:spLocks/>
        </xdr:cNvSpPr>
      </xdr:nvSpPr>
      <xdr:spPr>
        <a:xfrm>
          <a:off x="1438275" y="2971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26</xdr:row>
      <xdr:rowOff>9525</xdr:rowOff>
    </xdr:from>
    <xdr:to>
      <xdr:col>13</xdr:col>
      <xdr:colOff>0</xdr:colOff>
      <xdr:row>26</xdr:row>
      <xdr:rowOff>9525</xdr:rowOff>
    </xdr:to>
    <xdr:sp>
      <xdr:nvSpPr>
        <xdr:cNvPr id="27" name="Line 40"/>
        <xdr:cNvSpPr>
          <a:spLocks/>
        </xdr:cNvSpPr>
      </xdr:nvSpPr>
      <xdr:spPr>
        <a:xfrm>
          <a:off x="1438275" y="35909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26</xdr:col>
      <xdr:colOff>0</xdr:colOff>
      <xdr:row>21</xdr:row>
      <xdr:rowOff>0</xdr:rowOff>
    </xdr:to>
    <xdr:sp>
      <xdr:nvSpPr>
        <xdr:cNvPr id="28" name="Line 41"/>
        <xdr:cNvSpPr>
          <a:spLocks/>
        </xdr:cNvSpPr>
      </xdr:nvSpPr>
      <xdr:spPr>
        <a:xfrm>
          <a:off x="3762375" y="29622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26</xdr:col>
      <xdr:colOff>142875</xdr:colOff>
      <xdr:row>26</xdr:row>
      <xdr:rowOff>9525</xdr:rowOff>
    </xdr:to>
    <xdr:sp>
      <xdr:nvSpPr>
        <xdr:cNvPr id="29" name="Line 42"/>
        <xdr:cNvSpPr>
          <a:spLocks/>
        </xdr:cNvSpPr>
      </xdr:nvSpPr>
      <xdr:spPr>
        <a:xfrm>
          <a:off x="3771900" y="35909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17</xdr:row>
      <xdr:rowOff>123825</xdr:rowOff>
    </xdr:from>
    <xdr:to>
      <xdr:col>7</xdr:col>
      <xdr:colOff>114300</xdr:colOff>
      <xdr:row>21</xdr:row>
      <xdr:rowOff>19050</xdr:rowOff>
    </xdr:to>
    <xdr:sp>
      <xdr:nvSpPr>
        <xdr:cNvPr id="30" name="Line 43"/>
        <xdr:cNvSpPr>
          <a:spLocks/>
        </xdr:cNvSpPr>
      </xdr:nvSpPr>
      <xdr:spPr>
        <a:xfrm>
          <a:off x="1524000" y="25908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26</xdr:row>
      <xdr:rowOff>0</xdr:rowOff>
    </xdr:from>
    <xdr:to>
      <xdr:col>7</xdr:col>
      <xdr:colOff>142875</xdr:colOff>
      <xdr:row>29</xdr:row>
      <xdr:rowOff>9525</xdr:rowOff>
    </xdr:to>
    <xdr:sp>
      <xdr:nvSpPr>
        <xdr:cNvPr id="31" name="Line 44"/>
        <xdr:cNvSpPr>
          <a:spLocks/>
        </xdr:cNvSpPr>
      </xdr:nvSpPr>
      <xdr:spPr>
        <a:xfrm>
          <a:off x="1552575" y="35814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104775</xdr:colOff>
      <xdr:row>17</xdr:row>
      <xdr:rowOff>123825</xdr:rowOff>
    </xdr:from>
    <xdr:to>
      <xdr:col>25</xdr:col>
      <xdr:colOff>104775</xdr:colOff>
      <xdr:row>21</xdr:row>
      <xdr:rowOff>9525</xdr:rowOff>
    </xdr:to>
    <xdr:sp>
      <xdr:nvSpPr>
        <xdr:cNvPr id="32" name="Line 45"/>
        <xdr:cNvSpPr>
          <a:spLocks/>
        </xdr:cNvSpPr>
      </xdr:nvSpPr>
      <xdr:spPr>
        <a:xfrm>
          <a:off x="4857750" y="25908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26</xdr:row>
      <xdr:rowOff>0</xdr:rowOff>
    </xdr:from>
    <xdr:to>
      <xdr:col>25</xdr:col>
      <xdr:colOff>114300</xdr:colOff>
      <xdr:row>29</xdr:row>
      <xdr:rowOff>0</xdr:rowOff>
    </xdr:to>
    <xdr:sp>
      <xdr:nvSpPr>
        <xdr:cNvPr id="33" name="Line 46"/>
        <xdr:cNvSpPr>
          <a:spLocks/>
        </xdr:cNvSpPr>
      </xdr:nvSpPr>
      <xdr:spPr>
        <a:xfrm>
          <a:off x="4867275" y="35814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17</xdr:row>
      <xdr:rowOff>123825</xdr:rowOff>
    </xdr:from>
    <xdr:to>
      <xdr:col>5</xdr:col>
      <xdr:colOff>152400</xdr:colOff>
      <xdr:row>29</xdr:row>
      <xdr:rowOff>19050</xdr:rowOff>
    </xdr:to>
    <xdr:sp>
      <xdr:nvSpPr>
        <xdr:cNvPr id="34" name="Line 47"/>
        <xdr:cNvSpPr>
          <a:spLocks/>
        </xdr:cNvSpPr>
      </xdr:nvSpPr>
      <xdr:spPr>
        <a:xfrm>
          <a:off x="1171575" y="259080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114300</xdr:colOff>
      <xdr:row>17</xdr:row>
      <xdr:rowOff>123825</xdr:rowOff>
    </xdr:from>
    <xdr:to>
      <xdr:col>27</xdr:col>
      <xdr:colOff>114300</xdr:colOff>
      <xdr:row>29</xdr:row>
      <xdr:rowOff>9525</xdr:rowOff>
    </xdr:to>
    <xdr:sp>
      <xdr:nvSpPr>
        <xdr:cNvPr id="35" name="Line 48"/>
        <xdr:cNvSpPr>
          <a:spLocks/>
        </xdr:cNvSpPr>
      </xdr:nvSpPr>
      <xdr:spPr>
        <a:xfrm>
          <a:off x="5286375" y="25908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21</xdr:col>
      <xdr:colOff>0</xdr:colOff>
      <xdr:row>29</xdr:row>
      <xdr:rowOff>0</xdr:rowOff>
    </xdr:to>
    <xdr:sp>
      <xdr:nvSpPr>
        <xdr:cNvPr id="36" name="Line 49"/>
        <xdr:cNvSpPr>
          <a:spLocks/>
        </xdr:cNvSpPr>
      </xdr:nvSpPr>
      <xdr:spPr>
        <a:xfrm flipV="1">
          <a:off x="2314575" y="2590800"/>
          <a:ext cx="16287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9525</xdr:rowOff>
    </xdr:from>
    <xdr:to>
      <xdr:col>21</xdr:col>
      <xdr:colOff>0</xdr:colOff>
      <xdr:row>29</xdr:row>
      <xdr:rowOff>0</xdr:rowOff>
    </xdr:to>
    <xdr:sp>
      <xdr:nvSpPr>
        <xdr:cNvPr id="37" name="Line 50"/>
        <xdr:cNvSpPr>
          <a:spLocks/>
        </xdr:cNvSpPr>
      </xdr:nvSpPr>
      <xdr:spPr>
        <a:xfrm>
          <a:off x="2324100" y="2600325"/>
          <a:ext cx="16192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21</xdr:row>
      <xdr:rowOff>66675</xdr:rowOff>
    </xdr:from>
    <xdr:to>
      <xdr:col>16</xdr:col>
      <xdr:colOff>66675</xdr:colOff>
      <xdr:row>22</xdr:row>
      <xdr:rowOff>9525</xdr:rowOff>
    </xdr:to>
    <xdr:sp>
      <xdr:nvSpPr>
        <xdr:cNvPr id="38" name="Line 52"/>
        <xdr:cNvSpPr>
          <a:spLocks/>
        </xdr:cNvSpPr>
      </xdr:nvSpPr>
      <xdr:spPr>
        <a:xfrm flipH="1">
          <a:off x="2962275" y="3028950"/>
          <a:ext cx="1428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24</xdr:row>
      <xdr:rowOff>123825</xdr:rowOff>
    </xdr:from>
    <xdr:to>
      <xdr:col>16</xdr:col>
      <xdr:colOff>47625</xdr:colOff>
      <xdr:row>25</xdr:row>
      <xdr:rowOff>123825</xdr:rowOff>
    </xdr:to>
    <xdr:sp>
      <xdr:nvSpPr>
        <xdr:cNvPr id="39" name="Line 53"/>
        <xdr:cNvSpPr>
          <a:spLocks/>
        </xdr:cNvSpPr>
      </xdr:nvSpPr>
      <xdr:spPr>
        <a:xfrm flipH="1" flipV="1">
          <a:off x="2943225" y="3457575"/>
          <a:ext cx="1428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2</xdr:row>
      <xdr:rowOff>38100</xdr:rowOff>
    </xdr:from>
    <xdr:to>
      <xdr:col>8</xdr:col>
      <xdr:colOff>95250</xdr:colOff>
      <xdr:row>4</xdr:row>
      <xdr:rowOff>66675</xdr:rowOff>
    </xdr:to>
    <xdr:pic>
      <xdr:nvPicPr>
        <xdr:cNvPr id="40" name="Bouton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28625"/>
          <a:ext cx="149542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39</xdr:col>
      <xdr:colOff>209550</xdr:colOff>
      <xdr:row>34</xdr:row>
      <xdr:rowOff>0</xdr:rowOff>
    </xdr:from>
    <xdr:to>
      <xdr:col>42</xdr:col>
      <xdr:colOff>209550</xdr:colOff>
      <xdr:row>39</xdr:row>
      <xdr:rowOff>0</xdr:rowOff>
    </xdr:to>
    <xdr:sp>
      <xdr:nvSpPr>
        <xdr:cNvPr id="41" name="Line 55"/>
        <xdr:cNvSpPr>
          <a:spLocks/>
        </xdr:cNvSpPr>
      </xdr:nvSpPr>
      <xdr:spPr>
        <a:xfrm>
          <a:off x="7781925" y="4572000"/>
          <a:ext cx="657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34</xdr:row>
      <xdr:rowOff>0</xdr:rowOff>
    </xdr:from>
    <xdr:to>
      <xdr:col>41</xdr:col>
      <xdr:colOff>28575</xdr:colOff>
      <xdr:row>36</xdr:row>
      <xdr:rowOff>19050</xdr:rowOff>
    </xdr:to>
    <xdr:sp>
      <xdr:nvSpPr>
        <xdr:cNvPr id="42" name="Line 56"/>
        <xdr:cNvSpPr>
          <a:spLocks/>
        </xdr:cNvSpPr>
      </xdr:nvSpPr>
      <xdr:spPr>
        <a:xfrm flipV="1">
          <a:off x="7800975" y="4572000"/>
          <a:ext cx="238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161925</xdr:colOff>
      <xdr:row>35</xdr:row>
      <xdr:rowOff>9525</xdr:rowOff>
    </xdr:from>
    <xdr:to>
      <xdr:col>41</xdr:col>
      <xdr:colOff>180975</xdr:colOff>
      <xdr:row>37</xdr:row>
      <xdr:rowOff>28575</xdr:rowOff>
    </xdr:to>
    <xdr:sp>
      <xdr:nvSpPr>
        <xdr:cNvPr id="43" name="Line 57"/>
        <xdr:cNvSpPr>
          <a:spLocks/>
        </xdr:cNvSpPr>
      </xdr:nvSpPr>
      <xdr:spPr>
        <a:xfrm flipV="1">
          <a:off x="7953375" y="4705350"/>
          <a:ext cx="238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114300</xdr:colOff>
      <xdr:row>36</xdr:row>
      <xdr:rowOff>19050</xdr:rowOff>
    </xdr:from>
    <xdr:to>
      <xdr:col>42</xdr:col>
      <xdr:colOff>133350</xdr:colOff>
      <xdr:row>38</xdr:row>
      <xdr:rowOff>38100</xdr:rowOff>
    </xdr:to>
    <xdr:sp>
      <xdr:nvSpPr>
        <xdr:cNvPr id="44" name="Line 58"/>
        <xdr:cNvSpPr>
          <a:spLocks/>
        </xdr:cNvSpPr>
      </xdr:nvSpPr>
      <xdr:spPr>
        <a:xfrm flipV="1">
          <a:off x="8124825" y="4838700"/>
          <a:ext cx="238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142875</xdr:colOff>
      <xdr:row>34</xdr:row>
      <xdr:rowOff>47625</xdr:rowOff>
    </xdr:from>
    <xdr:to>
      <xdr:col>40</xdr:col>
      <xdr:colOff>28575</xdr:colOff>
      <xdr:row>35</xdr:row>
      <xdr:rowOff>66675</xdr:rowOff>
    </xdr:to>
    <xdr:sp>
      <xdr:nvSpPr>
        <xdr:cNvPr id="45" name="TextBox 60"/>
        <xdr:cNvSpPr txBox="1">
          <a:spLocks noChangeArrowheads="1"/>
        </xdr:cNvSpPr>
      </xdr:nvSpPr>
      <xdr:spPr>
        <a:xfrm>
          <a:off x="7715250" y="4619625"/>
          <a:ext cx="104775" cy="142875"/>
        </a:xfrm>
        <a:prstGeom prst="rect">
          <a:avLst/>
        </a:prstGeom>
        <a:solidFill>
          <a:srgbClr val="E3E3E3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0.0525</cdr:x>
      <cdr:y>0.8445</cdr:y>
    </cdr:from>
    <cdr:to>
      <cdr:x>0.216</cdr:x>
      <cdr:y>0.89175</cdr:y>
    </cdr:to>
    <cdr:sp>
      <cdr:nvSpPr>
        <cdr:cNvPr id="1" name="Texte 1"/>
        <cdr:cNvSpPr txBox="1">
          <a:spLocks noChangeArrowheads="1"/>
        </cdr:cNvSpPr>
      </cdr:nvSpPr>
      <cdr:spPr>
        <a:xfrm>
          <a:off x="476250" y="4848225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TEMPERATURE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0.84275</cdr:y>
    </cdr:from>
    <cdr:to>
      <cdr:x>0.1495</cdr:x>
      <cdr:y>0.89</cdr:y>
    </cdr:to>
    <cdr:sp>
      <cdr:nvSpPr>
        <cdr:cNvPr id="1" name="Texte 1"/>
        <cdr:cNvSpPr txBox="1">
          <a:spLocks noChangeArrowheads="1"/>
        </cdr:cNvSpPr>
      </cdr:nvSpPr>
      <cdr:spPr>
        <a:xfrm>
          <a:off x="504825" y="4838700"/>
          <a:ext cx="876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CHARGE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0.848</cdr:y>
    </cdr:from>
    <cdr:to>
      <cdr:x>0.215</cdr:x>
      <cdr:y>0.89525</cdr:y>
    </cdr:to>
    <cdr:sp>
      <cdr:nvSpPr>
        <cdr:cNvPr id="1" name="Texte 1"/>
        <cdr:cNvSpPr txBox="1">
          <a:spLocks noChangeArrowheads="1"/>
        </cdr:cNvSpPr>
      </cdr:nvSpPr>
      <cdr:spPr>
        <a:xfrm>
          <a:off x="466725" y="4867275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TEMPERATURE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0.8445</cdr:y>
    </cdr:from>
    <cdr:to>
      <cdr:x>0.1515</cdr:x>
      <cdr:y>0.89175</cdr:y>
    </cdr:to>
    <cdr:sp>
      <cdr:nvSpPr>
        <cdr:cNvPr id="1" name="Texte 1"/>
        <cdr:cNvSpPr txBox="1">
          <a:spLocks noChangeArrowheads="1"/>
        </cdr:cNvSpPr>
      </cdr:nvSpPr>
      <cdr:spPr>
        <a:xfrm>
          <a:off x="523875" y="4848225"/>
          <a:ext cx="876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CHARGE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8</xdr:row>
      <xdr:rowOff>152400</xdr:rowOff>
    </xdr:from>
    <xdr:to>
      <xdr:col>10</xdr:col>
      <xdr:colOff>0</xdr:colOff>
      <xdr:row>10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885950" y="1914525"/>
          <a:ext cx="2095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0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724150" y="1914525"/>
          <a:ext cx="2095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28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847725" y="3333750"/>
          <a:ext cx="502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28575</xdr:rowOff>
    </xdr:from>
    <xdr:to>
      <xdr:col>30</xdr:col>
      <xdr:colOff>0</xdr:colOff>
      <xdr:row>48</xdr:row>
      <xdr:rowOff>19050</xdr:rowOff>
    </xdr:to>
    <xdr:sp>
      <xdr:nvSpPr>
        <xdr:cNvPr id="4" name="Line 4"/>
        <xdr:cNvSpPr>
          <a:spLocks/>
        </xdr:cNvSpPr>
      </xdr:nvSpPr>
      <xdr:spPr>
        <a:xfrm>
          <a:off x="6286500" y="3762375"/>
          <a:ext cx="0" cy="4819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19050</xdr:rowOff>
    </xdr:from>
    <xdr:to>
      <xdr:col>2</xdr:col>
      <xdr:colOff>0</xdr:colOff>
      <xdr:row>48</xdr:row>
      <xdr:rowOff>19050</xdr:rowOff>
    </xdr:to>
    <xdr:sp>
      <xdr:nvSpPr>
        <xdr:cNvPr id="5" name="Line 5"/>
        <xdr:cNvSpPr>
          <a:spLocks/>
        </xdr:cNvSpPr>
      </xdr:nvSpPr>
      <xdr:spPr>
        <a:xfrm>
          <a:off x="419100" y="3752850"/>
          <a:ext cx="0" cy="482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50</xdr:row>
      <xdr:rowOff>0</xdr:rowOff>
    </xdr:from>
    <xdr:to>
      <xdr:col>28</xdr:col>
      <xdr:colOff>19050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>
          <a:off x="857250" y="8963025"/>
          <a:ext cx="502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190500</xdr:rowOff>
    </xdr:from>
    <xdr:to>
      <xdr:col>28</xdr:col>
      <xdr:colOff>0</xdr:colOff>
      <xdr:row>18</xdr:row>
      <xdr:rowOff>190500</xdr:rowOff>
    </xdr:to>
    <xdr:sp>
      <xdr:nvSpPr>
        <xdr:cNvPr id="7" name="Line 7"/>
        <xdr:cNvSpPr>
          <a:spLocks/>
        </xdr:cNvSpPr>
      </xdr:nvSpPr>
      <xdr:spPr>
        <a:xfrm>
          <a:off x="5029200" y="3524250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20</xdr:row>
      <xdr:rowOff>0</xdr:rowOff>
    </xdr:from>
    <xdr:to>
      <xdr:col>29</xdr:col>
      <xdr:colOff>0</xdr:colOff>
      <xdr:row>24</xdr:row>
      <xdr:rowOff>28575</xdr:rowOff>
    </xdr:to>
    <xdr:sp>
      <xdr:nvSpPr>
        <xdr:cNvPr id="8" name="Line 8"/>
        <xdr:cNvSpPr>
          <a:spLocks/>
        </xdr:cNvSpPr>
      </xdr:nvSpPr>
      <xdr:spPr>
        <a:xfrm>
          <a:off x="6076950" y="373380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</xdr:rowOff>
    </xdr:from>
    <xdr:to>
      <xdr:col>8</xdr:col>
      <xdr:colOff>19050</xdr:colOff>
      <xdr:row>19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838200" y="35528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19050</xdr:rowOff>
    </xdr:from>
    <xdr:to>
      <xdr:col>3</xdr:col>
      <xdr:colOff>0</xdr:colOff>
      <xdr:row>23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628650" y="3752850"/>
          <a:ext cx="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49</xdr:row>
      <xdr:rowOff>0</xdr:rowOff>
    </xdr:from>
    <xdr:to>
      <xdr:col>28</xdr:col>
      <xdr:colOff>0</xdr:colOff>
      <xdr:row>49</xdr:row>
      <xdr:rowOff>0</xdr:rowOff>
    </xdr:to>
    <xdr:sp>
      <xdr:nvSpPr>
        <xdr:cNvPr id="11" name="Line 11"/>
        <xdr:cNvSpPr>
          <a:spLocks/>
        </xdr:cNvSpPr>
      </xdr:nvSpPr>
      <xdr:spPr>
        <a:xfrm>
          <a:off x="5029200" y="8763000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44</xdr:row>
      <xdr:rowOff>19050</xdr:rowOff>
    </xdr:from>
    <xdr:to>
      <xdr:col>29</xdr:col>
      <xdr:colOff>0</xdr:colOff>
      <xdr:row>47</xdr:row>
      <xdr:rowOff>200025</xdr:rowOff>
    </xdr:to>
    <xdr:sp>
      <xdr:nvSpPr>
        <xdr:cNvPr id="12" name="Line 12"/>
        <xdr:cNvSpPr>
          <a:spLocks/>
        </xdr:cNvSpPr>
      </xdr:nvSpPr>
      <xdr:spPr>
        <a:xfrm>
          <a:off x="6076950" y="7867650"/>
          <a:ext cx="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838200" y="8763000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43</xdr:row>
      <xdr:rowOff>171450</xdr:rowOff>
    </xdr:from>
    <xdr:to>
      <xdr:col>2</xdr:col>
      <xdr:colOff>209550</xdr:colOff>
      <xdr:row>48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628650" y="7848600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25</xdr:col>
      <xdr:colOff>209550</xdr:colOff>
      <xdr:row>45</xdr:row>
      <xdr:rowOff>171450</xdr:rowOff>
    </xdr:to>
    <xdr:sp>
      <xdr:nvSpPr>
        <xdr:cNvPr id="15" name="Line 22"/>
        <xdr:cNvSpPr>
          <a:spLocks/>
        </xdr:cNvSpPr>
      </xdr:nvSpPr>
      <xdr:spPr>
        <a:xfrm>
          <a:off x="1257300" y="4076700"/>
          <a:ext cx="4191000" cy="411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171450</xdr:rowOff>
    </xdr:from>
    <xdr:to>
      <xdr:col>26</xdr:col>
      <xdr:colOff>0</xdr:colOff>
      <xdr:row>46</xdr:row>
      <xdr:rowOff>0</xdr:rowOff>
    </xdr:to>
    <xdr:sp>
      <xdr:nvSpPr>
        <xdr:cNvPr id="16" name="Line 23"/>
        <xdr:cNvSpPr>
          <a:spLocks/>
        </xdr:cNvSpPr>
      </xdr:nvSpPr>
      <xdr:spPr>
        <a:xfrm flipH="1">
          <a:off x="1266825" y="4076700"/>
          <a:ext cx="4181475" cy="411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0.861</cdr:y>
    </cdr:from>
    <cdr:to>
      <cdr:x>0.21225</cdr:x>
      <cdr:y>0.90825</cdr:y>
    </cdr:to>
    <cdr:sp>
      <cdr:nvSpPr>
        <cdr:cNvPr id="1" name="Texte 1"/>
        <cdr:cNvSpPr txBox="1">
          <a:spLocks noChangeArrowheads="1"/>
        </cdr:cNvSpPr>
      </cdr:nvSpPr>
      <cdr:spPr>
        <a:xfrm>
          <a:off x="447675" y="4943475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TEMPERATURE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0.05575</cdr:x>
      <cdr:y>0.84025</cdr:y>
    </cdr:from>
    <cdr:to>
      <cdr:x>0.1505</cdr:x>
      <cdr:y>0.8875</cdr:y>
    </cdr:to>
    <cdr:sp>
      <cdr:nvSpPr>
        <cdr:cNvPr id="1" name="Texte 1"/>
        <cdr:cNvSpPr txBox="1">
          <a:spLocks noChangeArrowheads="1"/>
        </cdr:cNvSpPr>
      </cdr:nvSpPr>
      <cdr:spPr>
        <a:xfrm>
          <a:off x="514350" y="4819650"/>
          <a:ext cx="876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CHARGE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0.8525</cdr:y>
    </cdr:from>
    <cdr:to>
      <cdr:x>0.21825</cdr:x>
      <cdr:y>0.89975</cdr:y>
    </cdr:to>
    <cdr:sp>
      <cdr:nvSpPr>
        <cdr:cNvPr id="1" name="Texte 1"/>
        <cdr:cNvSpPr txBox="1">
          <a:spLocks noChangeArrowheads="1"/>
        </cdr:cNvSpPr>
      </cdr:nvSpPr>
      <cdr:spPr>
        <a:xfrm>
          <a:off x="504825" y="489585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TEMPERATURE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0.85</cdr:y>
    </cdr:from>
    <cdr:to>
      <cdr:x>0.1495</cdr:x>
      <cdr:y>0.89725</cdr:y>
    </cdr:to>
    <cdr:sp>
      <cdr:nvSpPr>
        <cdr:cNvPr id="1" name="Texte 1"/>
        <cdr:cNvSpPr txBox="1">
          <a:spLocks noChangeArrowheads="1"/>
        </cdr:cNvSpPr>
      </cdr:nvSpPr>
      <cdr:spPr>
        <a:xfrm>
          <a:off x="504825" y="4876800"/>
          <a:ext cx="876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CHARGE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G25"/>
  <sheetViews>
    <sheetView workbookViewId="0" topLeftCell="A1">
      <selection activeCell="C11" sqref="C11"/>
    </sheetView>
  </sheetViews>
  <sheetFormatPr defaultColWidth="11.421875" defaultRowHeight="12.75"/>
  <sheetData>
    <row r="1" spans="1:7" ht="12.75">
      <c r="A1" s="177" t="s">
        <v>47</v>
      </c>
      <c r="B1" s="176" t="s">
        <v>46</v>
      </c>
      <c r="C1" s="177" t="s">
        <v>48</v>
      </c>
      <c r="D1" s="177" t="s">
        <v>49</v>
      </c>
      <c r="E1" s="177" t="s">
        <v>50</v>
      </c>
      <c r="F1" s="175"/>
      <c r="G1" s="175"/>
    </row>
    <row r="2" spans="1:7" ht="12.75">
      <c r="A2" s="177">
        <f>MAX(A3:A50)</f>
        <v>2.5</v>
      </c>
      <c r="B2" s="175"/>
      <c r="C2" s="178" t="s">
        <v>51</v>
      </c>
      <c r="D2" s="178" t="s">
        <v>52</v>
      </c>
      <c r="E2" s="178" t="s">
        <v>53</v>
      </c>
      <c r="F2" s="175"/>
      <c r="G2" s="175"/>
    </row>
    <row r="3" spans="1:2" ht="12.75">
      <c r="A3" s="179">
        <v>2.4</v>
      </c>
      <c r="B3" t="s">
        <v>54</v>
      </c>
    </row>
    <row r="4" spans="1:2" ht="12.75">
      <c r="A4" s="179">
        <v>2.5</v>
      </c>
      <c r="B4" t="s">
        <v>55</v>
      </c>
    </row>
    <row r="5" ht="12.75">
      <c r="A5" s="179"/>
    </row>
    <row r="6" ht="12.75">
      <c r="A6" s="179"/>
    </row>
    <row r="7" ht="12.75">
      <c r="A7" s="179"/>
    </row>
    <row r="8" ht="12.75">
      <c r="A8" s="179"/>
    </row>
    <row r="9" ht="12.75">
      <c r="A9" s="179"/>
    </row>
    <row r="10" ht="12.75">
      <c r="A10" s="179"/>
    </row>
    <row r="11" ht="12.75">
      <c r="A11" s="179"/>
    </row>
    <row r="12" ht="12.75">
      <c r="A12" s="179"/>
    </row>
    <row r="13" ht="12.75">
      <c r="A13" s="179"/>
    </row>
    <row r="14" ht="12.75">
      <c r="A14" s="179"/>
    </row>
    <row r="15" ht="12.75">
      <c r="A15" s="179"/>
    </row>
    <row r="16" ht="12.75">
      <c r="A16" s="179"/>
    </row>
    <row r="17" ht="12.75">
      <c r="A17" s="179"/>
    </row>
    <row r="18" ht="12.75">
      <c r="A18" s="179"/>
    </row>
    <row r="19" ht="12.75">
      <c r="A19" s="179"/>
    </row>
    <row r="20" ht="12.75">
      <c r="A20" s="179"/>
    </row>
    <row r="21" ht="12.75">
      <c r="A21" s="179"/>
    </row>
    <row r="22" ht="12.75">
      <c r="A22" s="179"/>
    </row>
    <row r="23" ht="12.75">
      <c r="A23" s="179"/>
    </row>
    <row r="24" ht="12.75">
      <c r="A24" s="179"/>
    </row>
    <row r="25" ht="12.75">
      <c r="A25" s="17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BB46"/>
  <sheetViews>
    <sheetView tabSelected="1" workbookViewId="0" topLeftCell="A1">
      <selection activeCell="G14" sqref="G14:H14"/>
    </sheetView>
  </sheetViews>
  <sheetFormatPr defaultColWidth="11.421875" defaultRowHeight="12" customHeight="1"/>
  <cols>
    <col min="1" max="1" width="2.7109375" style="0" customWidth="1"/>
    <col min="2" max="6" width="3.140625" style="0" customWidth="1"/>
    <col min="7" max="22" width="2.7109375" style="0" customWidth="1"/>
    <col min="23" max="27" width="3.140625" style="0" customWidth="1"/>
    <col min="28" max="32" width="2.7109375" style="0" customWidth="1"/>
    <col min="33" max="36" width="3.140625" style="0" customWidth="1"/>
    <col min="37" max="43" width="3.28125" style="0" customWidth="1"/>
    <col min="44" max="45" width="3.57421875" style="0" customWidth="1"/>
    <col min="46" max="52" width="2.421875" style="165" customWidth="1"/>
  </cols>
  <sheetData>
    <row r="1" spans="1:54" ht="18" customHeight="1">
      <c r="A1" s="257" t="s">
        <v>22</v>
      </c>
      <c r="B1" s="258"/>
      <c r="C1" s="258"/>
      <c r="D1" s="258"/>
      <c r="E1" s="258"/>
      <c r="F1" s="258"/>
      <c r="G1" s="258"/>
      <c r="H1" s="258"/>
      <c r="I1" s="258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76"/>
      <c r="V1" s="45"/>
      <c r="W1" s="45"/>
      <c r="X1" s="241">
        <f ca="1">TODAY()</f>
        <v>39651</v>
      </c>
      <c r="Y1" s="241"/>
      <c r="Z1" s="241"/>
      <c r="AA1" s="241"/>
      <c r="AB1" s="241"/>
      <c r="AC1" s="241"/>
      <c r="AD1" s="241"/>
      <c r="AE1" s="241"/>
      <c r="AF1" s="77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</row>
    <row r="2" spans="1:54" ht="12.75" customHeight="1">
      <c r="A2" s="259"/>
      <c r="B2" s="260"/>
      <c r="C2" s="260"/>
      <c r="D2" s="260"/>
      <c r="E2" s="260"/>
      <c r="F2" s="260"/>
      <c r="G2" s="260"/>
      <c r="H2" s="260"/>
      <c r="I2" s="260"/>
      <c r="J2" s="52"/>
      <c r="K2" s="52"/>
      <c r="L2" s="261" t="s">
        <v>8</v>
      </c>
      <c r="M2" s="261"/>
      <c r="N2" s="261"/>
      <c r="O2" s="261"/>
      <c r="P2" s="261"/>
      <c r="Q2" s="261"/>
      <c r="R2" s="261"/>
      <c r="S2" s="261"/>
      <c r="T2" s="261"/>
      <c r="U2" s="261"/>
      <c r="V2" s="52"/>
      <c r="W2" s="52"/>
      <c r="X2" s="52"/>
      <c r="Y2" s="52"/>
      <c r="Z2" s="52"/>
      <c r="AA2" s="52"/>
      <c r="AB2" s="52"/>
      <c r="AC2" s="52"/>
      <c r="AD2" s="52"/>
      <c r="AE2" s="52"/>
      <c r="AF2" s="44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</row>
    <row r="3" spans="1:54" ht="12" customHeight="1">
      <c r="A3" s="38"/>
      <c r="B3" s="93"/>
      <c r="C3" s="93"/>
      <c r="D3" s="93"/>
      <c r="E3" s="93"/>
      <c r="F3" s="93"/>
      <c r="G3" s="93"/>
      <c r="H3" s="93"/>
      <c r="I3" s="93"/>
      <c r="J3" s="93"/>
      <c r="K3" s="93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93"/>
      <c r="W3" s="93"/>
      <c r="X3" s="93"/>
      <c r="Y3" s="93"/>
      <c r="Z3" s="93"/>
      <c r="AA3" s="93"/>
      <c r="AB3" s="93"/>
      <c r="AC3" s="93"/>
      <c r="AD3" s="93"/>
      <c r="AE3" s="82"/>
      <c r="AF3" s="94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</row>
    <row r="4" spans="1:54" ht="12" customHeight="1">
      <c r="A4" s="38"/>
      <c r="B4" s="93"/>
      <c r="C4" s="93"/>
      <c r="D4" s="93"/>
      <c r="E4" s="93"/>
      <c r="F4" s="93"/>
      <c r="G4" s="93"/>
      <c r="H4" s="93"/>
      <c r="I4" s="93"/>
      <c r="J4" s="93"/>
      <c r="K4" s="93"/>
      <c r="L4" s="261" t="s">
        <v>9</v>
      </c>
      <c r="M4" s="261"/>
      <c r="N4" s="261"/>
      <c r="O4" s="261"/>
      <c r="P4" s="261"/>
      <c r="Q4" s="261"/>
      <c r="R4" s="261"/>
      <c r="S4" s="261"/>
      <c r="T4" s="261"/>
      <c r="U4" s="261"/>
      <c r="V4" s="93"/>
      <c r="W4" s="93"/>
      <c r="X4" s="93"/>
      <c r="Y4" s="93"/>
      <c r="Z4" s="93"/>
      <c r="AA4" s="93"/>
      <c r="AB4" s="93"/>
      <c r="AC4" s="93"/>
      <c r="AD4" s="93"/>
      <c r="AE4" s="82"/>
      <c r="AF4" s="94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4" ht="12.75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79"/>
      <c r="W5" s="79"/>
      <c r="X5" s="79"/>
      <c r="Y5" s="79"/>
      <c r="Z5" s="79"/>
      <c r="AA5" s="79"/>
      <c r="AB5" s="79"/>
      <c r="AC5" s="79"/>
      <c r="AD5" s="79"/>
      <c r="AE5" s="80"/>
      <c r="AF5" s="81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1:54" ht="15" customHeight="1">
      <c r="A6" s="78"/>
      <c r="B6" s="95" t="s">
        <v>15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  <c r="P6" s="52"/>
      <c r="Q6" s="79"/>
      <c r="R6" s="52"/>
      <c r="S6" s="79"/>
      <c r="T6" s="242" t="s">
        <v>17</v>
      </c>
      <c r="U6" s="242"/>
      <c r="V6" s="242"/>
      <c r="W6" s="242"/>
      <c r="X6" s="242"/>
      <c r="Y6" s="242"/>
      <c r="Z6" s="242"/>
      <c r="AA6" s="242"/>
      <c r="AB6" s="237" t="s">
        <v>43</v>
      </c>
      <c r="AC6" s="237"/>
      <c r="AD6" s="237"/>
      <c r="AE6" s="80"/>
      <c r="AF6" s="81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1:54" ht="12" customHeight="1">
      <c r="A7" s="78"/>
      <c r="B7" s="251" t="s">
        <v>56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3"/>
      <c r="P7" s="52"/>
      <c r="Q7" s="79"/>
      <c r="R7" s="52"/>
      <c r="S7" s="79"/>
      <c r="T7" s="242" t="s">
        <v>18</v>
      </c>
      <c r="U7" s="242"/>
      <c r="V7" s="242"/>
      <c r="W7" s="242"/>
      <c r="X7" s="242"/>
      <c r="Y7" s="242"/>
      <c r="Z7" s="242"/>
      <c r="AA7" s="242"/>
      <c r="AB7" s="237" t="s">
        <v>44</v>
      </c>
      <c r="AC7" s="237"/>
      <c r="AD7" s="237"/>
      <c r="AE7" s="80"/>
      <c r="AF7" s="81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54" ht="12" customHeight="1">
      <c r="A8" s="78"/>
      <c r="B8" s="254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  <c r="P8" s="52"/>
      <c r="Q8" s="79"/>
      <c r="R8" s="52"/>
      <c r="S8" s="79"/>
      <c r="T8" s="238" t="s">
        <v>19</v>
      </c>
      <c r="U8" s="239"/>
      <c r="V8" s="239"/>
      <c r="W8" s="239"/>
      <c r="X8" s="239"/>
      <c r="Y8" s="239"/>
      <c r="Z8" s="239"/>
      <c r="AA8" s="240"/>
      <c r="AB8" s="237" t="s">
        <v>21</v>
      </c>
      <c r="AC8" s="237"/>
      <c r="AD8" s="237"/>
      <c r="AE8" s="80"/>
      <c r="AF8" s="81"/>
      <c r="AG8" s="230" t="str">
        <f>"CASSES D'ANGLES                             "&amp;"Fait le 29/03/1999                                     par Laurent DELRIEU                         "&amp;"VERSION "&amp;Modif!A2&amp;" du "&amp;Modif!C2&amp;"/"&amp;Modif!D2&amp;"/"&amp;Modif!E2</f>
        <v>CASSES D'ANGLES                             Fait le 29/03/1999                                     par Laurent DELRIEU                         VERSION 2,5 du 01/07/08</v>
      </c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54" ht="9.75" customHeight="1">
      <c r="A9" s="43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44"/>
      <c r="AG9" s="232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38"/>
      <c r="AT9" s="38"/>
      <c r="AU9" s="38"/>
      <c r="AV9" s="38"/>
      <c r="AW9" s="38"/>
      <c r="AX9" s="38"/>
      <c r="AY9" s="38"/>
      <c r="AZ9" s="38"/>
      <c r="BA9" s="38"/>
      <c r="BB9" s="38"/>
    </row>
    <row r="10" spans="1:54" ht="9.75" customHeight="1">
      <c r="A10" s="129" t="s">
        <v>10</v>
      </c>
      <c r="B10" s="130"/>
      <c r="C10" s="130"/>
      <c r="D10" s="130"/>
      <c r="E10" s="130"/>
      <c r="F10" s="130"/>
      <c r="G10" s="130"/>
      <c r="H10" s="130"/>
      <c r="I10" s="130"/>
      <c r="J10" s="131" t="s">
        <v>16</v>
      </c>
      <c r="K10" s="132" t="s">
        <v>11</v>
      </c>
      <c r="L10" s="130"/>
      <c r="M10" s="130"/>
      <c r="N10" s="133"/>
      <c r="O10" s="132" t="s">
        <v>12</v>
      </c>
      <c r="P10" s="130"/>
      <c r="Q10" s="130"/>
      <c r="R10" s="130"/>
      <c r="S10" s="134" t="s">
        <v>13</v>
      </c>
      <c r="T10" s="130"/>
      <c r="U10" s="130"/>
      <c r="V10" s="130"/>
      <c r="W10" s="130"/>
      <c r="X10" s="130"/>
      <c r="Y10" s="130"/>
      <c r="Z10" s="233" t="s">
        <v>22</v>
      </c>
      <c r="AA10" s="234"/>
      <c r="AB10" s="234"/>
      <c r="AC10" s="234"/>
      <c r="AD10" s="130"/>
      <c r="AE10" s="130"/>
      <c r="AF10" s="135"/>
      <c r="AG10" s="232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38"/>
      <c r="AT10" s="38"/>
      <c r="AU10" s="38"/>
      <c r="AV10" s="38"/>
      <c r="AW10" s="38"/>
      <c r="AX10" s="38"/>
      <c r="AY10" s="38"/>
      <c r="AZ10" s="38"/>
      <c r="BA10" s="38"/>
      <c r="BB10" s="38"/>
    </row>
    <row r="11" spans="1:54" ht="9.75" customHeight="1">
      <c r="A11" s="4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44"/>
      <c r="AG11" s="232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38"/>
      <c r="AT11" s="38"/>
      <c r="AU11" s="38"/>
      <c r="AV11" s="38"/>
      <c r="AW11" s="38"/>
      <c r="AX11" s="38"/>
      <c r="AY11" s="38"/>
      <c r="AZ11" s="38"/>
      <c r="BA11" s="38"/>
      <c r="BB11" s="38"/>
    </row>
    <row r="12" spans="1:54" ht="9.75" customHeight="1">
      <c r="A12" s="4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73"/>
      <c r="AG12" s="232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38"/>
      <c r="AT12" s="38"/>
      <c r="AU12" s="38"/>
      <c r="AV12" s="38"/>
      <c r="AW12" s="38"/>
      <c r="AX12" s="38"/>
      <c r="AY12" s="38"/>
      <c r="AZ12" s="38"/>
      <c r="BA12" s="38"/>
      <c r="BB12" s="38"/>
    </row>
    <row r="13" spans="1:54" ht="9.75" customHeight="1">
      <c r="A13" s="43"/>
      <c r="B13" s="245" t="s">
        <v>32</v>
      </c>
      <c r="C13" s="246"/>
      <c r="D13" s="246"/>
      <c r="E13" s="246"/>
      <c r="F13" s="246"/>
      <c r="G13" s="243">
        <v>1</v>
      </c>
      <c r="H13" s="244"/>
      <c r="I13" s="219" t="s">
        <v>6</v>
      </c>
      <c r="J13" s="220"/>
      <c r="K13" s="221"/>
      <c r="L13" s="97"/>
      <c r="M13" s="150"/>
      <c r="N13" s="150"/>
      <c r="O13" s="150"/>
      <c r="P13" s="150"/>
      <c r="Q13" s="150"/>
      <c r="R13" s="150"/>
      <c r="S13" s="150"/>
      <c r="T13" s="150"/>
      <c r="U13" s="150"/>
      <c r="V13" s="97"/>
      <c r="W13" s="245" t="s">
        <v>32</v>
      </c>
      <c r="X13" s="246"/>
      <c r="Y13" s="246"/>
      <c r="Z13" s="246"/>
      <c r="AA13" s="246"/>
      <c r="AB13" s="243">
        <v>2</v>
      </c>
      <c r="AC13" s="244"/>
      <c r="AD13" s="219" t="s">
        <v>6</v>
      </c>
      <c r="AE13" s="220"/>
      <c r="AF13" s="221"/>
      <c r="AG13" s="232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38"/>
      <c r="AT13" s="38"/>
      <c r="AU13" s="38"/>
      <c r="AV13" s="38"/>
      <c r="AW13" s="38"/>
      <c r="AX13" s="38"/>
      <c r="AY13" s="38"/>
      <c r="AZ13" s="38"/>
      <c r="BA13" s="38"/>
      <c r="BB13" s="38"/>
    </row>
    <row r="14" spans="1:54" ht="9.75" customHeight="1">
      <c r="A14" s="43"/>
      <c r="B14" s="235" t="s">
        <v>29</v>
      </c>
      <c r="C14" s="236"/>
      <c r="D14" s="236"/>
      <c r="E14" s="236"/>
      <c r="F14" s="236"/>
      <c r="G14" s="229"/>
      <c r="H14" s="229"/>
      <c r="I14" s="140"/>
      <c r="J14" s="141"/>
      <c r="K14" s="144"/>
      <c r="L14" s="97"/>
      <c r="M14" s="247"/>
      <c r="N14" s="247"/>
      <c r="O14" s="247"/>
      <c r="P14" s="247"/>
      <c r="Q14" s="247"/>
      <c r="R14" s="247"/>
      <c r="S14" s="247"/>
      <c r="T14" s="247"/>
      <c r="U14" s="247"/>
      <c r="V14" s="97"/>
      <c r="W14" s="235" t="s">
        <v>29</v>
      </c>
      <c r="X14" s="236"/>
      <c r="Y14" s="236"/>
      <c r="Z14" s="236"/>
      <c r="AA14" s="236"/>
      <c r="AB14" s="229"/>
      <c r="AC14" s="229"/>
      <c r="AD14" s="140"/>
      <c r="AE14" s="141"/>
      <c r="AF14" s="144"/>
      <c r="AG14" s="232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38"/>
      <c r="AT14" s="38"/>
      <c r="AU14" s="38"/>
      <c r="AV14" s="38"/>
      <c r="AW14" s="38"/>
      <c r="AX14" s="38"/>
      <c r="AY14" s="38"/>
      <c r="AZ14" s="38"/>
      <c r="BA14" s="38"/>
      <c r="BB14" s="38"/>
    </row>
    <row r="15" spans="1:54" ht="9.75" customHeight="1">
      <c r="A15" s="43"/>
      <c r="B15" s="235" t="s">
        <v>28</v>
      </c>
      <c r="C15" s="236"/>
      <c r="D15" s="236"/>
      <c r="E15" s="236"/>
      <c r="F15" s="236"/>
      <c r="G15" s="229"/>
      <c r="H15" s="229"/>
      <c r="I15" s="222" t="e">
        <f>Données!$D$10</f>
        <v>#DIV/0!</v>
      </c>
      <c r="J15" s="223"/>
      <c r="K15" s="224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235" t="s">
        <v>28</v>
      </c>
      <c r="X15" s="236"/>
      <c r="Y15" s="236"/>
      <c r="Z15" s="236"/>
      <c r="AA15" s="236"/>
      <c r="AB15" s="229"/>
      <c r="AC15" s="229"/>
      <c r="AD15" s="222" t="e">
        <f>Données!$H$10</f>
        <v>#DIV/0!</v>
      </c>
      <c r="AE15" s="223"/>
      <c r="AF15" s="224"/>
      <c r="AG15" s="232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38"/>
      <c r="AT15" s="38"/>
      <c r="AU15" s="38"/>
      <c r="AV15" s="38"/>
      <c r="AW15" s="38"/>
      <c r="AX15" s="38"/>
      <c r="AY15" s="38"/>
      <c r="AZ15" s="38"/>
      <c r="BA15" s="38"/>
      <c r="BB15" s="38"/>
    </row>
    <row r="16" spans="1:54" ht="9.75" customHeight="1">
      <c r="A16" s="43"/>
      <c r="B16" s="235" t="s">
        <v>14</v>
      </c>
      <c r="C16" s="236"/>
      <c r="D16" s="236"/>
      <c r="E16" s="236"/>
      <c r="F16" s="236"/>
      <c r="G16" s="229"/>
      <c r="H16" s="229"/>
      <c r="I16" s="222" t="e">
        <f>Données!$E$10</f>
        <v>#DIV/0!</v>
      </c>
      <c r="J16" s="223"/>
      <c r="K16" s="224"/>
      <c r="L16" s="97"/>
      <c r="M16" s="247"/>
      <c r="N16" s="247"/>
      <c r="O16" s="247"/>
      <c r="P16" s="97"/>
      <c r="Q16" s="97"/>
      <c r="R16" s="97"/>
      <c r="S16" s="247"/>
      <c r="T16" s="247"/>
      <c r="U16" s="247"/>
      <c r="V16" s="97"/>
      <c r="W16" s="235" t="s">
        <v>14</v>
      </c>
      <c r="X16" s="236"/>
      <c r="Y16" s="236"/>
      <c r="Z16" s="236"/>
      <c r="AA16" s="236"/>
      <c r="AB16" s="229"/>
      <c r="AC16" s="229"/>
      <c r="AD16" s="222" t="e">
        <f>Données!$I$10</f>
        <v>#DIV/0!</v>
      </c>
      <c r="AE16" s="223"/>
      <c r="AF16" s="224"/>
      <c r="AG16" s="232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9.75" customHeight="1">
      <c r="A17" s="43"/>
      <c r="B17" s="248" t="s">
        <v>31</v>
      </c>
      <c r="C17" s="249"/>
      <c r="D17" s="249"/>
      <c r="E17" s="249"/>
      <c r="F17" s="249"/>
      <c r="G17" s="218"/>
      <c r="H17" s="218"/>
      <c r="I17" s="210" t="e">
        <f>Données!$F$10</f>
        <v>#DIV/0!</v>
      </c>
      <c r="J17" s="211"/>
      <c r="K17" s="212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248" t="s">
        <v>31</v>
      </c>
      <c r="X17" s="249"/>
      <c r="Y17" s="249"/>
      <c r="Z17" s="249"/>
      <c r="AA17" s="249"/>
      <c r="AB17" s="218"/>
      <c r="AC17" s="218"/>
      <c r="AD17" s="210" t="e">
        <f>Données!$J$10</f>
        <v>#DIV/0!</v>
      </c>
      <c r="AE17" s="211"/>
      <c r="AF17" s="212"/>
      <c r="AG17" s="227" t="s">
        <v>24</v>
      </c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38"/>
      <c r="AT17" s="38"/>
      <c r="AU17" s="38"/>
      <c r="AV17" s="38"/>
      <c r="AW17" s="38"/>
      <c r="AX17" s="38"/>
      <c r="AY17" s="38"/>
      <c r="AZ17" s="38"/>
      <c r="BA17" s="38"/>
      <c r="BB17" s="38"/>
    </row>
    <row r="18" spans="1:54" ht="9.75" customHeight="1">
      <c r="A18" s="43"/>
      <c r="B18" s="97"/>
      <c r="C18" s="97"/>
      <c r="D18" s="97"/>
      <c r="E18" s="97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97"/>
      <c r="AC18" s="97"/>
      <c r="AD18" s="97"/>
      <c r="AE18" s="97"/>
      <c r="AF18" s="101"/>
      <c r="AG18" s="227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38"/>
      <c r="AT18" s="38"/>
      <c r="AU18" s="38"/>
      <c r="AV18" s="38"/>
      <c r="AW18" s="38"/>
      <c r="AX18" s="38"/>
      <c r="AY18" s="38"/>
      <c r="AZ18" s="38"/>
      <c r="BA18" s="38"/>
      <c r="BB18" s="38"/>
    </row>
    <row r="19" spans="1:54" ht="9.75" customHeight="1">
      <c r="A19" s="43"/>
      <c r="B19" s="102"/>
      <c r="C19" s="103"/>
      <c r="D19" s="102"/>
      <c r="E19" s="103"/>
      <c r="F19" s="103"/>
      <c r="G19" s="103"/>
      <c r="H19" s="103"/>
      <c r="I19" s="103"/>
      <c r="J19" s="103"/>
      <c r="K19" s="103"/>
      <c r="L19" s="103"/>
      <c r="M19" s="104"/>
      <c r="N19" s="105"/>
      <c r="O19" s="105"/>
      <c r="P19" s="105"/>
      <c r="Q19" s="105"/>
      <c r="R19" s="105"/>
      <c r="S19" s="105"/>
      <c r="T19" s="105"/>
      <c r="U19" s="106"/>
      <c r="V19" s="103"/>
      <c r="W19" s="103"/>
      <c r="X19" s="103"/>
      <c r="Y19" s="103"/>
      <c r="Z19" s="103"/>
      <c r="AA19" s="103"/>
      <c r="AB19" s="103"/>
      <c r="AC19" s="102"/>
      <c r="AD19" s="103"/>
      <c r="AE19" s="102"/>
      <c r="AF19" s="101"/>
      <c r="AG19" s="225" t="s">
        <v>25</v>
      </c>
      <c r="AH19" s="226"/>
      <c r="AI19" s="217">
        <v>1</v>
      </c>
      <c r="AJ19" s="217"/>
      <c r="AK19" s="217"/>
      <c r="AL19" s="136"/>
      <c r="AM19" s="226" t="s">
        <v>26</v>
      </c>
      <c r="AN19" s="226"/>
      <c r="AO19" s="226"/>
      <c r="AP19" s="217">
        <v>0</v>
      </c>
      <c r="AQ19" s="217"/>
      <c r="AR19" s="137"/>
      <c r="AS19" s="38"/>
      <c r="AT19" s="38"/>
      <c r="AU19" s="38"/>
      <c r="AV19" s="38"/>
      <c r="AW19" s="38"/>
      <c r="AX19" s="38"/>
      <c r="AY19" s="38"/>
      <c r="AZ19" s="38"/>
      <c r="BA19" s="38"/>
      <c r="BB19" s="38"/>
    </row>
    <row r="20" spans="1:54" ht="9.75" customHeight="1">
      <c r="A20" s="43"/>
      <c r="B20" s="102"/>
      <c r="C20" s="103"/>
      <c r="D20" s="102"/>
      <c r="E20" s="103"/>
      <c r="F20" s="103"/>
      <c r="G20" s="103"/>
      <c r="H20" s="103"/>
      <c r="I20" s="250"/>
      <c r="J20" s="250"/>
      <c r="K20" s="250"/>
      <c r="L20" s="103"/>
      <c r="M20" s="107"/>
      <c r="N20" s="108"/>
      <c r="O20" s="109"/>
      <c r="P20" s="109"/>
      <c r="Q20" s="109"/>
      <c r="R20" s="109"/>
      <c r="S20" s="109"/>
      <c r="T20" s="110"/>
      <c r="U20" s="111"/>
      <c r="V20" s="103"/>
      <c r="W20" s="250"/>
      <c r="X20" s="250"/>
      <c r="Y20" s="250"/>
      <c r="Z20" s="103"/>
      <c r="AA20" s="103"/>
      <c r="AB20" s="103"/>
      <c r="AC20" s="102"/>
      <c r="AD20" s="103"/>
      <c r="AE20" s="102"/>
      <c r="AF20" s="101"/>
      <c r="AG20" s="225"/>
      <c r="AH20" s="226"/>
      <c r="AI20" s="217"/>
      <c r="AJ20" s="217"/>
      <c r="AK20" s="217"/>
      <c r="AL20" s="136"/>
      <c r="AM20" s="226"/>
      <c r="AN20" s="226"/>
      <c r="AO20" s="226"/>
      <c r="AP20" s="217"/>
      <c r="AQ20" s="217"/>
      <c r="AR20" s="137"/>
      <c r="AS20" s="38"/>
      <c r="AT20" s="38"/>
      <c r="AU20" s="38"/>
      <c r="AV20" s="38"/>
      <c r="AW20" s="38"/>
      <c r="AX20" s="38"/>
      <c r="AY20" s="38"/>
      <c r="AZ20" s="38"/>
      <c r="BA20" s="38"/>
      <c r="BB20" s="38"/>
    </row>
    <row r="21" spans="1:54" ht="9.75" customHeight="1">
      <c r="A21" s="43"/>
      <c r="B21" s="102"/>
      <c r="C21" s="103"/>
      <c r="D21" s="102"/>
      <c r="E21" s="103"/>
      <c r="F21" s="103"/>
      <c r="G21" s="103"/>
      <c r="H21" s="103"/>
      <c r="I21" s="103"/>
      <c r="J21" s="103"/>
      <c r="K21" s="103"/>
      <c r="L21" s="103"/>
      <c r="M21" s="107"/>
      <c r="N21" s="96"/>
      <c r="O21" s="97"/>
      <c r="P21" s="247"/>
      <c r="Q21" s="247"/>
      <c r="R21" s="247"/>
      <c r="S21" s="97"/>
      <c r="T21" s="101"/>
      <c r="U21" s="111"/>
      <c r="V21" s="103"/>
      <c r="W21" s="103"/>
      <c r="X21" s="103"/>
      <c r="Y21" s="103"/>
      <c r="Z21" s="103"/>
      <c r="AA21" s="103"/>
      <c r="AB21" s="103"/>
      <c r="AC21" s="102"/>
      <c r="AD21" s="103"/>
      <c r="AE21" s="102"/>
      <c r="AF21" s="101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38"/>
      <c r="AT21" s="38"/>
      <c r="AU21" s="38"/>
      <c r="AV21" s="38"/>
      <c r="AW21" s="38"/>
      <c r="AX21" s="38"/>
      <c r="AY21" s="38"/>
      <c r="AZ21" s="38"/>
      <c r="BA21" s="38"/>
      <c r="BB21" s="38"/>
    </row>
    <row r="22" spans="1:54" ht="9.75" customHeight="1">
      <c r="A22" s="43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7"/>
      <c r="N22" s="96"/>
      <c r="O22" s="97"/>
      <c r="P22" s="97"/>
      <c r="Q22" s="97"/>
      <c r="R22" s="97"/>
      <c r="S22" s="97"/>
      <c r="T22" s="101"/>
      <c r="U22" s="111"/>
      <c r="V22" s="103"/>
      <c r="W22" s="103"/>
      <c r="X22" s="103"/>
      <c r="Y22" s="103"/>
      <c r="Z22" s="103"/>
      <c r="AA22" s="103"/>
      <c r="AB22" s="103"/>
      <c r="AC22" s="103"/>
      <c r="AD22" s="103"/>
      <c r="AE22" s="102"/>
      <c r="AF22" s="101"/>
      <c r="AG22" s="213" t="s">
        <v>27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38"/>
      <c r="AT22" s="38"/>
      <c r="AU22" s="38"/>
      <c r="AV22" s="38"/>
      <c r="AW22" s="38"/>
      <c r="AX22" s="38"/>
      <c r="AY22" s="38"/>
      <c r="AZ22" s="38"/>
      <c r="BA22" s="38"/>
      <c r="BB22" s="38"/>
    </row>
    <row r="23" spans="1:54" ht="9.75" customHeight="1">
      <c r="A23" s="43"/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7"/>
      <c r="N23" s="96"/>
      <c r="O23" s="97"/>
      <c r="P23" s="97"/>
      <c r="Q23" s="97"/>
      <c r="R23" s="97"/>
      <c r="S23" s="97"/>
      <c r="T23" s="101"/>
      <c r="U23" s="111"/>
      <c r="V23" s="103"/>
      <c r="W23" s="103"/>
      <c r="X23" s="103"/>
      <c r="Y23" s="103"/>
      <c r="Z23" s="103"/>
      <c r="AA23" s="103"/>
      <c r="AB23" s="103"/>
      <c r="AC23" s="103"/>
      <c r="AD23" s="103"/>
      <c r="AE23" s="102"/>
      <c r="AF23" s="101"/>
      <c r="AG23" s="213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38"/>
      <c r="AT23" s="38"/>
      <c r="AU23" s="38"/>
      <c r="AV23" s="38"/>
      <c r="AW23" s="38"/>
      <c r="AX23" s="38"/>
      <c r="AY23" s="38"/>
      <c r="AZ23" s="38"/>
      <c r="BA23" s="38"/>
      <c r="BB23" s="38"/>
    </row>
    <row r="24" spans="1:54" ht="9.75" customHeight="1">
      <c r="A24" s="43"/>
      <c r="B24" s="102"/>
      <c r="C24" s="103"/>
      <c r="D24" s="103"/>
      <c r="E24" s="103"/>
      <c r="F24" s="103"/>
      <c r="G24" s="250"/>
      <c r="H24" s="250"/>
      <c r="I24" s="250"/>
      <c r="J24" s="250"/>
      <c r="K24" s="250"/>
      <c r="L24" s="103"/>
      <c r="M24" s="107"/>
      <c r="N24" s="96"/>
      <c r="O24" s="97"/>
      <c r="P24" s="97"/>
      <c r="Q24" s="97"/>
      <c r="R24" s="97"/>
      <c r="S24" s="97"/>
      <c r="T24" s="101"/>
      <c r="U24" s="111"/>
      <c r="V24" s="103"/>
      <c r="W24" s="250"/>
      <c r="X24" s="250"/>
      <c r="Y24" s="250"/>
      <c r="Z24" s="250"/>
      <c r="AA24" s="250"/>
      <c r="AB24" s="103"/>
      <c r="AC24" s="103"/>
      <c r="AD24" s="103"/>
      <c r="AE24" s="102"/>
      <c r="AF24" s="101"/>
      <c r="AG24" s="215" t="s">
        <v>25</v>
      </c>
      <c r="AH24" s="216"/>
      <c r="AI24" s="217">
        <v>1</v>
      </c>
      <c r="AJ24" s="217"/>
      <c r="AK24" s="217"/>
      <c r="AL24" s="138"/>
      <c r="AM24" s="216" t="s">
        <v>26</v>
      </c>
      <c r="AN24" s="216"/>
      <c r="AO24" s="216"/>
      <c r="AP24" s="217">
        <v>0</v>
      </c>
      <c r="AQ24" s="217"/>
      <c r="AR24" s="139"/>
      <c r="AS24" s="38"/>
      <c r="AT24" s="38"/>
      <c r="AU24" s="38"/>
      <c r="AV24" s="38"/>
      <c r="AW24" s="38"/>
      <c r="AX24" s="38"/>
      <c r="AY24" s="38"/>
      <c r="AZ24" s="38"/>
      <c r="BA24" s="38"/>
      <c r="BB24" s="38"/>
    </row>
    <row r="25" spans="1:54" ht="9.75" customHeight="1">
      <c r="A25" s="43"/>
      <c r="B25" s="102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7"/>
      <c r="N25" s="96"/>
      <c r="O25" s="97"/>
      <c r="P25" s="97"/>
      <c r="Q25" s="97"/>
      <c r="R25" s="97"/>
      <c r="S25" s="97"/>
      <c r="T25" s="101"/>
      <c r="U25" s="111"/>
      <c r="V25" s="103"/>
      <c r="W25" s="103"/>
      <c r="X25" s="103"/>
      <c r="Y25" s="103"/>
      <c r="Z25" s="103"/>
      <c r="AA25" s="103"/>
      <c r="AB25" s="103"/>
      <c r="AC25" s="103"/>
      <c r="AD25" s="103"/>
      <c r="AE25" s="102"/>
      <c r="AF25" s="101"/>
      <c r="AG25" s="215"/>
      <c r="AH25" s="216"/>
      <c r="AI25" s="217"/>
      <c r="AJ25" s="217"/>
      <c r="AK25" s="217"/>
      <c r="AL25" s="138"/>
      <c r="AM25" s="216"/>
      <c r="AN25" s="216"/>
      <c r="AO25" s="216"/>
      <c r="AP25" s="217"/>
      <c r="AQ25" s="217"/>
      <c r="AR25" s="139"/>
      <c r="AS25" s="38"/>
      <c r="AT25" s="38"/>
      <c r="AU25" s="38"/>
      <c r="AV25" s="38"/>
      <c r="AW25" s="38"/>
      <c r="AX25" s="38"/>
      <c r="AY25" s="38"/>
      <c r="AZ25" s="38"/>
      <c r="BA25" s="38"/>
      <c r="BB25" s="38"/>
    </row>
    <row r="26" spans="1:54" ht="9.75" customHeight="1">
      <c r="A26" s="43"/>
      <c r="B26" s="102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7"/>
      <c r="N26" s="96"/>
      <c r="O26" s="97"/>
      <c r="P26" s="97"/>
      <c r="Q26" s="97"/>
      <c r="R26" s="97"/>
      <c r="S26" s="97"/>
      <c r="T26" s="101"/>
      <c r="U26" s="111"/>
      <c r="V26" s="103"/>
      <c r="W26" s="103"/>
      <c r="X26" s="103"/>
      <c r="Y26" s="103"/>
      <c r="Z26" s="103"/>
      <c r="AA26" s="103"/>
      <c r="AB26" s="103"/>
      <c r="AC26" s="103"/>
      <c r="AD26" s="103"/>
      <c r="AE26" s="102"/>
      <c r="AF26" s="101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</row>
    <row r="27" spans="1:54" ht="9.75" customHeight="1">
      <c r="A27" s="43"/>
      <c r="B27" s="102"/>
      <c r="C27" s="103"/>
      <c r="D27" s="102"/>
      <c r="E27" s="103"/>
      <c r="F27" s="103"/>
      <c r="G27" s="103"/>
      <c r="H27" s="103"/>
      <c r="I27" s="103"/>
      <c r="J27" s="103"/>
      <c r="K27" s="103"/>
      <c r="L27" s="103"/>
      <c r="M27" s="107"/>
      <c r="N27" s="96"/>
      <c r="O27" s="97"/>
      <c r="P27" s="247"/>
      <c r="Q27" s="247"/>
      <c r="R27" s="247"/>
      <c r="S27" s="97"/>
      <c r="T27" s="101"/>
      <c r="U27" s="111"/>
      <c r="V27" s="103"/>
      <c r="W27" s="103"/>
      <c r="X27" s="103"/>
      <c r="Y27" s="103"/>
      <c r="Z27" s="103"/>
      <c r="AA27" s="103"/>
      <c r="AB27" s="103"/>
      <c r="AC27" s="102"/>
      <c r="AD27" s="103"/>
      <c r="AE27" s="102"/>
      <c r="AF27" s="101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</row>
    <row r="28" spans="1:54" ht="9.75" customHeight="1">
      <c r="A28" s="43"/>
      <c r="B28" s="102"/>
      <c r="C28" s="103"/>
      <c r="D28" s="102"/>
      <c r="E28" s="103"/>
      <c r="F28" s="103"/>
      <c r="G28" s="103"/>
      <c r="H28" s="103"/>
      <c r="I28" s="250"/>
      <c r="J28" s="250"/>
      <c r="K28" s="250"/>
      <c r="L28" s="103"/>
      <c r="M28" s="107"/>
      <c r="N28" s="112"/>
      <c r="O28" s="98"/>
      <c r="P28" s="98"/>
      <c r="Q28" s="98"/>
      <c r="R28" s="98"/>
      <c r="S28" s="98"/>
      <c r="T28" s="99"/>
      <c r="U28" s="111"/>
      <c r="V28" s="103"/>
      <c r="W28" s="250"/>
      <c r="X28" s="250"/>
      <c r="Y28" s="250"/>
      <c r="Z28" s="103"/>
      <c r="AA28" s="103"/>
      <c r="AB28" s="103"/>
      <c r="AC28" s="102"/>
      <c r="AD28" s="103"/>
      <c r="AE28" s="102"/>
      <c r="AF28" s="101"/>
      <c r="AG28" s="38"/>
      <c r="AH28" s="38"/>
      <c r="AI28" s="38"/>
      <c r="AJ28" s="38"/>
      <c r="AK28" s="38"/>
      <c r="AL28" s="38"/>
      <c r="AM28" s="38"/>
      <c r="AN28" s="38"/>
      <c r="AO28" s="166"/>
      <c r="AP28" s="167"/>
      <c r="AQ28" s="16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</row>
    <row r="29" spans="1:54" ht="9.75" customHeight="1">
      <c r="A29" s="43"/>
      <c r="B29" s="102"/>
      <c r="C29" s="103"/>
      <c r="D29" s="102"/>
      <c r="E29" s="103"/>
      <c r="F29" s="103"/>
      <c r="G29" s="103"/>
      <c r="H29" s="103"/>
      <c r="I29" s="103"/>
      <c r="J29" s="103"/>
      <c r="K29" s="103"/>
      <c r="L29" s="103"/>
      <c r="M29" s="113"/>
      <c r="N29" s="114"/>
      <c r="O29" s="114"/>
      <c r="P29" s="114"/>
      <c r="Q29" s="114"/>
      <c r="R29" s="114"/>
      <c r="S29" s="114"/>
      <c r="T29" s="114"/>
      <c r="U29" s="115"/>
      <c r="V29" s="103"/>
      <c r="W29" s="103"/>
      <c r="X29" s="103"/>
      <c r="Y29" s="103"/>
      <c r="Z29" s="103"/>
      <c r="AA29" s="103"/>
      <c r="AB29" s="103"/>
      <c r="AC29" s="102"/>
      <c r="AD29" s="103"/>
      <c r="AE29" s="102"/>
      <c r="AF29" s="101"/>
      <c r="AG29" s="38"/>
      <c r="AH29" s="38"/>
      <c r="AI29" s="262" t="s">
        <v>45</v>
      </c>
      <c r="AJ29" s="262"/>
      <c r="AK29" s="262"/>
      <c r="AL29" s="262"/>
      <c r="AM29" s="262"/>
      <c r="AN29" s="38"/>
      <c r="AO29" s="169"/>
      <c r="AP29" s="170"/>
      <c r="AQ29" s="171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</row>
    <row r="30" spans="1:54" ht="9.75" customHeight="1">
      <c r="A30" s="4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1"/>
      <c r="AG30" s="38"/>
      <c r="AH30" s="38"/>
      <c r="AI30" s="262"/>
      <c r="AJ30" s="262"/>
      <c r="AK30" s="262"/>
      <c r="AL30" s="262"/>
      <c r="AM30" s="262"/>
      <c r="AN30" s="38"/>
      <c r="AO30" s="169"/>
      <c r="AP30" s="170"/>
      <c r="AQ30" s="171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</row>
    <row r="31" spans="1:54" ht="9.75" customHeight="1">
      <c r="A31" s="43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101"/>
      <c r="AG31" s="38"/>
      <c r="AH31" s="38"/>
      <c r="AI31" s="262"/>
      <c r="AJ31" s="262"/>
      <c r="AK31" s="262"/>
      <c r="AL31" s="262"/>
      <c r="AM31" s="262"/>
      <c r="AN31" s="38"/>
      <c r="AO31" s="169"/>
      <c r="AP31" s="170"/>
      <c r="AQ31" s="171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</row>
    <row r="32" spans="1:54" ht="9.75" customHeight="1">
      <c r="A32" s="43"/>
      <c r="B32" s="245" t="s">
        <v>32</v>
      </c>
      <c r="C32" s="246"/>
      <c r="D32" s="246"/>
      <c r="E32" s="246"/>
      <c r="F32" s="246"/>
      <c r="G32" s="243">
        <v>4</v>
      </c>
      <c r="H32" s="244"/>
      <c r="I32" s="219" t="s">
        <v>6</v>
      </c>
      <c r="J32" s="220"/>
      <c r="K32" s="221"/>
      <c r="L32" s="97"/>
      <c r="M32" s="150"/>
      <c r="N32" s="150"/>
      <c r="O32" s="150"/>
      <c r="P32" s="97"/>
      <c r="Q32" s="97"/>
      <c r="R32" s="97"/>
      <c r="S32" s="150"/>
      <c r="T32" s="150"/>
      <c r="U32" s="150"/>
      <c r="V32" s="97"/>
      <c r="W32" s="245" t="s">
        <v>32</v>
      </c>
      <c r="X32" s="246"/>
      <c r="Y32" s="246"/>
      <c r="Z32" s="246"/>
      <c r="AA32" s="246"/>
      <c r="AB32" s="243">
        <v>3</v>
      </c>
      <c r="AC32" s="244"/>
      <c r="AD32" s="219" t="s">
        <v>6</v>
      </c>
      <c r="AE32" s="220"/>
      <c r="AF32" s="221"/>
      <c r="AG32" s="38"/>
      <c r="AH32" s="38"/>
      <c r="AI32" s="262"/>
      <c r="AJ32" s="262"/>
      <c r="AK32" s="262"/>
      <c r="AL32" s="262"/>
      <c r="AM32" s="262"/>
      <c r="AN32" s="38"/>
      <c r="AO32" s="169"/>
      <c r="AP32" s="170"/>
      <c r="AQ32" s="171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</row>
    <row r="33" spans="1:54" ht="9.75" customHeight="1">
      <c r="A33" s="43"/>
      <c r="B33" s="235" t="s">
        <v>29</v>
      </c>
      <c r="C33" s="236"/>
      <c r="D33" s="236"/>
      <c r="E33" s="236"/>
      <c r="F33" s="236"/>
      <c r="G33" s="229"/>
      <c r="H33" s="229"/>
      <c r="I33" s="140"/>
      <c r="J33" s="141"/>
      <c r="K33" s="144"/>
      <c r="L33" s="97"/>
      <c r="M33" s="247"/>
      <c r="N33" s="247"/>
      <c r="O33" s="247"/>
      <c r="P33" s="97"/>
      <c r="Q33" s="97"/>
      <c r="R33" s="97"/>
      <c r="S33" s="247"/>
      <c r="T33" s="247"/>
      <c r="U33" s="247"/>
      <c r="V33" s="97"/>
      <c r="W33" s="235" t="s">
        <v>29</v>
      </c>
      <c r="X33" s="236"/>
      <c r="Y33" s="236"/>
      <c r="Z33" s="236"/>
      <c r="AA33" s="236"/>
      <c r="AB33" s="229"/>
      <c r="AC33" s="229"/>
      <c r="AD33" s="140"/>
      <c r="AE33" s="141"/>
      <c r="AF33" s="144"/>
      <c r="AG33" s="38"/>
      <c r="AH33" s="38"/>
      <c r="AI33" s="38"/>
      <c r="AJ33" s="38"/>
      <c r="AK33" s="38"/>
      <c r="AL33" s="38"/>
      <c r="AM33" s="38"/>
      <c r="AN33" s="38"/>
      <c r="AO33" s="169"/>
      <c r="AP33" s="170"/>
      <c r="AQ33" s="171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</row>
    <row r="34" spans="1:54" ht="9.75" customHeight="1">
      <c r="A34" s="43"/>
      <c r="B34" s="235" t="s">
        <v>28</v>
      </c>
      <c r="C34" s="236"/>
      <c r="D34" s="236"/>
      <c r="E34" s="236"/>
      <c r="F34" s="236"/>
      <c r="G34" s="229"/>
      <c r="H34" s="229"/>
      <c r="I34" s="222" t="e">
        <f>Données!$P$10</f>
        <v>#DIV/0!</v>
      </c>
      <c r="J34" s="223"/>
      <c r="K34" s="224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235" t="s">
        <v>28</v>
      </c>
      <c r="X34" s="236"/>
      <c r="Y34" s="236"/>
      <c r="Z34" s="236"/>
      <c r="AA34" s="236"/>
      <c r="AB34" s="229"/>
      <c r="AC34" s="229"/>
      <c r="AD34" s="222" t="e">
        <f>Données!$L$10</f>
        <v>#DIV/0!</v>
      </c>
      <c r="AE34" s="223"/>
      <c r="AF34" s="224"/>
      <c r="AG34" s="38"/>
      <c r="AH34" s="38"/>
      <c r="AI34" s="38"/>
      <c r="AJ34" s="38"/>
      <c r="AK34" s="38"/>
      <c r="AL34" s="38"/>
      <c r="AM34" s="38"/>
      <c r="AN34" s="38"/>
      <c r="AO34" s="169"/>
      <c r="AP34" s="170"/>
      <c r="AQ34" s="171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</row>
    <row r="35" spans="1:54" ht="9.75" customHeight="1">
      <c r="A35" s="43"/>
      <c r="B35" s="235" t="s">
        <v>14</v>
      </c>
      <c r="C35" s="236"/>
      <c r="D35" s="236"/>
      <c r="E35" s="236"/>
      <c r="F35" s="236"/>
      <c r="G35" s="229"/>
      <c r="H35" s="229"/>
      <c r="I35" s="222" t="e">
        <f>Données!$Q$10</f>
        <v>#DIV/0!</v>
      </c>
      <c r="J35" s="223"/>
      <c r="K35" s="224"/>
      <c r="L35" s="97"/>
      <c r="M35" s="247"/>
      <c r="N35" s="247"/>
      <c r="O35" s="247"/>
      <c r="P35" s="247"/>
      <c r="Q35" s="247"/>
      <c r="R35" s="247"/>
      <c r="S35" s="247"/>
      <c r="T35" s="247"/>
      <c r="U35" s="247"/>
      <c r="V35" s="97"/>
      <c r="W35" s="235" t="s">
        <v>14</v>
      </c>
      <c r="X35" s="236"/>
      <c r="Y35" s="236"/>
      <c r="Z35" s="236"/>
      <c r="AA35" s="236"/>
      <c r="AB35" s="229"/>
      <c r="AC35" s="229"/>
      <c r="AD35" s="222" t="e">
        <f>Données!$M$10</f>
        <v>#DIV/0!</v>
      </c>
      <c r="AE35" s="223"/>
      <c r="AF35" s="224"/>
      <c r="AG35" s="38"/>
      <c r="AH35" s="38"/>
      <c r="AI35" s="166"/>
      <c r="AJ35" s="167"/>
      <c r="AK35" s="167"/>
      <c r="AL35" s="167"/>
      <c r="AM35" s="167"/>
      <c r="AN35" s="167"/>
      <c r="AO35" s="170"/>
      <c r="AP35" s="170"/>
      <c r="AQ35" s="171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</row>
    <row r="36" spans="1:54" ht="9.75" customHeight="1">
      <c r="A36" s="43"/>
      <c r="B36" s="248" t="s">
        <v>31</v>
      </c>
      <c r="C36" s="249"/>
      <c r="D36" s="249"/>
      <c r="E36" s="249"/>
      <c r="F36" s="249"/>
      <c r="G36" s="218"/>
      <c r="H36" s="218"/>
      <c r="I36" s="210" t="e">
        <f>Données!$R$10</f>
        <v>#DIV/0!</v>
      </c>
      <c r="J36" s="211"/>
      <c r="K36" s="212"/>
      <c r="L36" s="97"/>
      <c r="M36" s="103"/>
      <c r="N36" s="103"/>
      <c r="O36" s="103"/>
      <c r="P36" s="103"/>
      <c r="Q36" s="103"/>
      <c r="R36" s="103"/>
      <c r="S36" s="103"/>
      <c r="T36" s="103"/>
      <c r="U36" s="103"/>
      <c r="V36" s="97"/>
      <c r="W36" s="248" t="s">
        <v>31</v>
      </c>
      <c r="X36" s="249"/>
      <c r="Y36" s="249"/>
      <c r="Z36" s="249"/>
      <c r="AA36" s="249"/>
      <c r="AB36" s="218"/>
      <c r="AC36" s="218"/>
      <c r="AD36" s="210" t="e">
        <f>Données!$N$10</f>
        <v>#DIV/0!</v>
      </c>
      <c r="AE36" s="211"/>
      <c r="AF36" s="212"/>
      <c r="AG36" s="38"/>
      <c r="AH36" s="44"/>
      <c r="AI36" s="170"/>
      <c r="AJ36" s="170"/>
      <c r="AK36" s="170"/>
      <c r="AL36" s="170"/>
      <c r="AM36" s="170"/>
      <c r="AN36" s="170"/>
      <c r="AO36" s="170"/>
      <c r="AP36" s="170"/>
      <c r="AQ36" s="171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</row>
    <row r="37" spans="1:54" ht="9.75" customHeight="1">
      <c r="A37" s="43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44"/>
      <c r="AG37" s="38"/>
      <c r="AH37" s="44"/>
      <c r="AI37" s="170"/>
      <c r="AJ37" s="170"/>
      <c r="AK37" s="170"/>
      <c r="AL37" s="170"/>
      <c r="AM37" s="170"/>
      <c r="AN37" s="170"/>
      <c r="AO37" s="170"/>
      <c r="AP37" s="170"/>
      <c r="AQ37" s="171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</row>
    <row r="38" spans="1:54" ht="9.75" customHeight="1">
      <c r="A38" s="43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44"/>
      <c r="AG38" s="38"/>
      <c r="AH38" s="44"/>
      <c r="AI38" s="170"/>
      <c r="AJ38" s="170"/>
      <c r="AK38" s="170"/>
      <c r="AL38" s="170"/>
      <c r="AM38" s="170"/>
      <c r="AN38" s="170"/>
      <c r="AO38" s="170"/>
      <c r="AP38" s="170"/>
      <c r="AQ38" s="171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</row>
    <row r="39" spans="1:54" ht="9.75" customHeight="1">
      <c r="A39" s="87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73"/>
      <c r="AG39" s="38"/>
      <c r="AH39" s="44"/>
      <c r="AI39" s="172"/>
      <c r="AJ39" s="172"/>
      <c r="AK39" s="172"/>
      <c r="AL39" s="172"/>
      <c r="AM39" s="172"/>
      <c r="AN39" s="172"/>
      <c r="AO39" s="172"/>
      <c r="AP39" s="172"/>
      <c r="AQ39" s="173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2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</row>
    <row r="41" spans="1:54" ht="12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</row>
    <row r="42" spans="1:54" ht="12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</row>
    <row r="43" spans="1:54" ht="12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</row>
    <row r="44" spans="1:54" ht="12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</row>
    <row r="45" spans="1:54" ht="12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</row>
    <row r="46" spans="1:54" ht="12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</row>
  </sheetData>
  <sheetProtection password="DF81" sheet="1" objects="1" scenarios="1"/>
  <mergeCells count="94">
    <mergeCell ref="AI29:AM32"/>
    <mergeCell ref="B32:F32"/>
    <mergeCell ref="G32:H32"/>
    <mergeCell ref="W32:AA32"/>
    <mergeCell ref="AB32:AC32"/>
    <mergeCell ref="M33:O33"/>
    <mergeCell ref="S33:U33"/>
    <mergeCell ref="W20:Y20"/>
    <mergeCell ref="W28:Y28"/>
    <mergeCell ref="P27:R27"/>
    <mergeCell ref="W24:AA24"/>
    <mergeCell ref="W33:AA33"/>
    <mergeCell ref="G24:K24"/>
    <mergeCell ref="P21:R21"/>
    <mergeCell ref="A1:I2"/>
    <mergeCell ref="G15:H15"/>
    <mergeCell ref="G16:H16"/>
    <mergeCell ref="G17:H17"/>
    <mergeCell ref="I15:K15"/>
    <mergeCell ref="I16:K16"/>
    <mergeCell ref="L2:U3"/>
    <mergeCell ref="L4:U5"/>
    <mergeCell ref="I13:K13"/>
    <mergeCell ref="B7:O8"/>
    <mergeCell ref="B15:F15"/>
    <mergeCell ref="G14:H14"/>
    <mergeCell ref="B14:F14"/>
    <mergeCell ref="M14:U14"/>
    <mergeCell ref="G13:H13"/>
    <mergeCell ref="B13:F13"/>
    <mergeCell ref="AB17:AC17"/>
    <mergeCell ref="B16:F16"/>
    <mergeCell ref="B17:F17"/>
    <mergeCell ref="S16:U16"/>
    <mergeCell ref="M16:O16"/>
    <mergeCell ref="W16:AA16"/>
    <mergeCell ref="AB16:AC16"/>
    <mergeCell ref="I17:K17"/>
    <mergeCell ref="B33:F33"/>
    <mergeCell ref="G33:H33"/>
    <mergeCell ref="B36:F36"/>
    <mergeCell ref="G36:H36"/>
    <mergeCell ref="B34:F34"/>
    <mergeCell ref="G34:H34"/>
    <mergeCell ref="B35:F35"/>
    <mergeCell ref="G35:H35"/>
    <mergeCell ref="M35:U35"/>
    <mergeCell ref="W17:AA17"/>
    <mergeCell ref="W36:AA36"/>
    <mergeCell ref="I34:K34"/>
    <mergeCell ref="I35:K35"/>
    <mergeCell ref="I32:K32"/>
    <mergeCell ref="I20:K20"/>
    <mergeCell ref="I28:K28"/>
    <mergeCell ref="W34:AA34"/>
    <mergeCell ref="W35:AA35"/>
    <mergeCell ref="AB34:AC34"/>
    <mergeCell ref="AB35:AC35"/>
    <mergeCell ref="AB33:AC33"/>
    <mergeCell ref="AD36:AF36"/>
    <mergeCell ref="AD15:AF15"/>
    <mergeCell ref="W14:AA14"/>
    <mergeCell ref="AB14:AC14"/>
    <mergeCell ref="AB13:AC13"/>
    <mergeCell ref="W13:AA13"/>
    <mergeCell ref="X1:AE1"/>
    <mergeCell ref="AB6:AD6"/>
    <mergeCell ref="AB7:AD7"/>
    <mergeCell ref="T7:AA7"/>
    <mergeCell ref="T6:AA6"/>
    <mergeCell ref="AG17:AR18"/>
    <mergeCell ref="AD17:AF17"/>
    <mergeCell ref="AB15:AC15"/>
    <mergeCell ref="AG8:AR16"/>
    <mergeCell ref="AD16:AF16"/>
    <mergeCell ref="Z10:AC10"/>
    <mergeCell ref="W15:AA15"/>
    <mergeCell ref="AB8:AD8"/>
    <mergeCell ref="T8:AA8"/>
    <mergeCell ref="AD13:AF13"/>
    <mergeCell ref="AG19:AH20"/>
    <mergeCell ref="AI19:AK20"/>
    <mergeCell ref="AM19:AO20"/>
    <mergeCell ref="AP19:AQ20"/>
    <mergeCell ref="I36:K36"/>
    <mergeCell ref="AG22:AR23"/>
    <mergeCell ref="AG24:AH25"/>
    <mergeCell ref="AI24:AK25"/>
    <mergeCell ref="AM24:AO25"/>
    <mergeCell ref="AP24:AQ25"/>
    <mergeCell ref="AB36:AC36"/>
    <mergeCell ref="AD32:AF32"/>
    <mergeCell ref="AD34:AF34"/>
    <mergeCell ref="AD35:AF35"/>
  </mergeCells>
  <dataValidations count="1">
    <dataValidation type="whole" allowBlank="1" showInputMessage="1" showErrorMessage="1" error="Nombre entre 1 et 4" sqref="G17:H17 AB36:AC36 G36:H36 AB17:AC17">
      <formula1>1</formula1>
      <formula2>4</formula2>
    </dataValidation>
  </dataValidations>
  <printOptions horizontalCentered="1" verticalCentered="1"/>
  <pageMargins left="0.1968503937007874" right="0.1968503937007874" top="0.1968503937007874" bottom="0.1968503937007874" header="0.11811023622047245" footer="0.1968503937007874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F20"/>
  <sheetViews>
    <sheetView workbookViewId="0" topLeftCell="A1">
      <pane ySplit="4" topLeftCell="BM5" activePane="bottomLeft" state="frozen"/>
      <selection pane="topLeft" activeCell="A1" sqref="A1"/>
      <selection pane="bottomLeft" activeCell="C14" sqref="C14"/>
    </sheetView>
  </sheetViews>
  <sheetFormatPr defaultColWidth="11.421875" defaultRowHeight="12.75"/>
  <cols>
    <col min="1" max="1" width="7.8515625" style="1" customWidth="1"/>
    <col min="2" max="2" width="7.28125" style="122" customWidth="1"/>
    <col min="3" max="4" width="4.7109375" style="8" customWidth="1"/>
    <col min="5" max="5" width="5.00390625" style="11" bestFit="1" customWidth="1"/>
    <col min="6" max="6" width="3.8515625" style="89" customWidth="1"/>
    <col min="7" max="8" width="4.7109375" style="8" customWidth="1"/>
    <col min="9" max="9" width="4.7109375" style="11" customWidth="1"/>
    <col min="10" max="10" width="3.8515625" style="89" customWidth="1"/>
    <col min="11" max="12" width="4.7109375" style="8" customWidth="1"/>
    <col min="13" max="13" width="4.7109375" style="11" customWidth="1"/>
    <col min="14" max="14" width="3.8515625" style="89" customWidth="1"/>
    <col min="15" max="16" width="4.7109375" style="8" customWidth="1"/>
    <col min="17" max="17" width="4.7109375" style="11" customWidth="1"/>
    <col min="18" max="18" width="3.8515625" style="89" customWidth="1"/>
    <col min="19" max="19" width="5.7109375" style="0" customWidth="1"/>
    <col min="20" max="21" width="4.28125" style="21" customWidth="1"/>
    <col min="22" max="22" width="5.7109375" style="0" customWidth="1"/>
    <col min="23" max="24" width="4.28125" style="21" customWidth="1"/>
    <col min="25" max="25" width="5.7109375" style="0" customWidth="1"/>
    <col min="26" max="27" width="4.28125" style="21" customWidth="1"/>
    <col min="28" max="28" width="5.7109375" style="0" customWidth="1"/>
    <col min="29" max="30" width="4.28125" style="21" customWidth="1"/>
    <col min="31" max="32" width="6.140625" style="20" customWidth="1"/>
    <col min="33" max="42" width="6.28125" style="0" customWidth="1"/>
  </cols>
  <sheetData>
    <row r="1" spans="1:25" ht="15.75">
      <c r="A1" s="3" t="s">
        <v>0</v>
      </c>
      <c r="B1" s="121"/>
      <c r="C1" s="7"/>
      <c r="D1" s="7"/>
      <c r="E1" s="10"/>
      <c r="F1" s="88"/>
      <c r="G1" s="7"/>
      <c r="H1" s="7"/>
      <c r="I1" s="10"/>
      <c r="J1" s="88"/>
      <c r="K1" s="7"/>
      <c r="L1" s="7"/>
      <c r="M1" s="10"/>
      <c r="N1" s="88"/>
      <c r="O1" s="7"/>
      <c r="P1" s="7"/>
      <c r="Q1" s="10"/>
      <c r="R1" s="88"/>
      <c r="S1" s="161" t="str">
        <f>C3&amp;E3</f>
        <v>Tête N°1</v>
      </c>
      <c r="U1" s="161" t="str">
        <f>G3&amp;I3</f>
        <v>Tête N°2</v>
      </c>
      <c r="W1" s="161" t="str">
        <f>K3&amp;M3</f>
        <v>Tête N°3</v>
      </c>
      <c r="Y1" s="161" t="str">
        <f>O3&amp;Q3</f>
        <v>Tête N°4</v>
      </c>
    </row>
    <row r="2" spans="1:10" ht="18" customHeight="1" thickBot="1">
      <c r="A2" s="263" t="s">
        <v>1</v>
      </c>
      <c r="B2" s="263"/>
      <c r="C2" s="263"/>
      <c r="D2" s="263"/>
      <c r="E2" s="263"/>
      <c r="F2" s="263"/>
      <c r="G2" s="264" t="str">
        <f>Entrée!$B$7</f>
        <v>xxxxxxxxx</v>
      </c>
      <c r="H2" s="264"/>
      <c r="I2" s="264"/>
      <c r="J2" s="264"/>
    </row>
    <row r="3" spans="1:32" s="4" customFormat="1" ht="12.75">
      <c r="A3" s="5"/>
      <c r="B3" s="123"/>
      <c r="C3" s="265" t="s">
        <v>33</v>
      </c>
      <c r="D3" s="266"/>
      <c r="E3" s="158">
        <f>Entrée!G13</f>
        <v>1</v>
      </c>
      <c r="F3" s="159"/>
      <c r="G3" s="265" t="s">
        <v>33</v>
      </c>
      <c r="H3" s="266"/>
      <c r="I3" s="158">
        <f>Entrée!AB13</f>
        <v>2</v>
      </c>
      <c r="J3" s="159"/>
      <c r="K3" s="265" t="s">
        <v>33</v>
      </c>
      <c r="L3" s="266"/>
      <c r="M3" s="158">
        <f>Entrée!AB32</f>
        <v>3</v>
      </c>
      <c r="N3" s="159"/>
      <c r="O3" s="265" t="s">
        <v>33</v>
      </c>
      <c r="P3" s="266"/>
      <c r="Q3" s="158">
        <f>Entrée!G32</f>
        <v>4</v>
      </c>
      <c r="R3" s="160"/>
      <c r="S3" s="15" t="str">
        <f>"Côté "&amp;Entrée!G13&amp;"_ "&amp;Entrée!AB13</f>
        <v>Côté 1_ 2</v>
      </c>
      <c r="T3" s="12"/>
      <c r="U3" s="14"/>
      <c r="V3" s="15" t="str">
        <f>"Côté "&amp;Entrée!AB13&amp;"_ "&amp;Entrée!AB32</f>
        <v>Côté 2_ 3</v>
      </c>
      <c r="W3" s="12"/>
      <c r="X3" s="14"/>
      <c r="Y3" s="15" t="str">
        <f>"Côté "&amp;Entrée!AB32&amp;"_ "&amp;Entrée!G32</f>
        <v>Côté 3_ 4</v>
      </c>
      <c r="Z3" s="12"/>
      <c r="AA3" s="14"/>
      <c r="AB3" s="15" t="str">
        <f>"Côté "&amp;Entrée!G32&amp;"_ "&amp;Entrée!G13</f>
        <v>Côté 4_ 1</v>
      </c>
      <c r="AC3" s="12"/>
      <c r="AD3" s="14"/>
      <c r="AE3" s="16" t="s">
        <v>2</v>
      </c>
      <c r="AF3" s="17"/>
    </row>
    <row r="4" spans="1:32" s="2" customFormat="1" ht="34.5" thickBot="1">
      <c r="A4" s="6" t="s">
        <v>3</v>
      </c>
      <c r="B4" s="124" t="s">
        <v>4</v>
      </c>
      <c r="C4" s="9" t="s">
        <v>30</v>
      </c>
      <c r="D4" s="149" t="s">
        <v>35</v>
      </c>
      <c r="E4" s="13" t="s">
        <v>36</v>
      </c>
      <c r="F4" s="90" t="s">
        <v>34</v>
      </c>
      <c r="G4" s="9" t="s">
        <v>30</v>
      </c>
      <c r="H4" s="149" t="s">
        <v>37</v>
      </c>
      <c r="I4" s="13" t="s">
        <v>38</v>
      </c>
      <c r="J4" s="90" t="s">
        <v>34</v>
      </c>
      <c r="K4" s="9" t="s">
        <v>30</v>
      </c>
      <c r="L4" s="149" t="s">
        <v>39</v>
      </c>
      <c r="M4" s="13" t="s">
        <v>40</v>
      </c>
      <c r="N4" s="90" t="s">
        <v>34</v>
      </c>
      <c r="O4" s="9" t="s">
        <v>30</v>
      </c>
      <c r="P4" s="149" t="s">
        <v>41</v>
      </c>
      <c r="Q4" s="13" t="s">
        <v>42</v>
      </c>
      <c r="R4" s="90" t="s">
        <v>34</v>
      </c>
      <c r="S4" s="157" t="str">
        <f>Entrée!$G$13&amp;"_ "&amp;Entrée!$AB$13</f>
        <v>1_ 2</v>
      </c>
      <c r="T4" s="163" t="str">
        <f>Entrée!$G$13&amp;"&gt; "&amp;Entrée!$AB$13</f>
        <v>1&gt; 2</v>
      </c>
      <c r="U4" s="164" t="str">
        <f>Entrée!$AB$13&amp;"&gt; "&amp;Entrée!$G$13</f>
        <v>2&gt; 1</v>
      </c>
      <c r="V4" s="157" t="str">
        <f>Entrée!$AB$13&amp;"_ "&amp;Entrée!$AB$32</f>
        <v>2_ 3</v>
      </c>
      <c r="W4" s="163" t="str">
        <f>Entrée!$AB$13&amp;"&gt; "&amp;Entrée!$AB$32</f>
        <v>2&gt; 3</v>
      </c>
      <c r="X4" s="164" t="str">
        <f>Entrée!$AB$32&amp;"&gt; "&amp;Entrée!$AB$13</f>
        <v>3&gt; 2</v>
      </c>
      <c r="Y4" s="157" t="str">
        <f>Entrée!$AB$32&amp;"_ "&amp;Entrée!G32</f>
        <v>3_ 4</v>
      </c>
      <c r="Z4" s="163" t="str">
        <f>Entrée!$AB$32&amp;"&gt; "&amp;Entrée!$G$32</f>
        <v>3&gt; 4</v>
      </c>
      <c r="AA4" s="164" t="str">
        <f>Entrée!$G$32&amp;"&gt; "&amp;Entrée!$AB$32</f>
        <v>4&gt; 3</v>
      </c>
      <c r="AB4" s="157" t="str">
        <f>Entrée!$G$32&amp;"_ "&amp;Entrée!G13</f>
        <v>4_ 1</v>
      </c>
      <c r="AC4" s="163" t="str">
        <f>Entrée!$G$32&amp;"&gt; "&amp;Entrée!$G$13</f>
        <v>4&gt; 1</v>
      </c>
      <c r="AD4" s="164" t="str">
        <f>Entrée!$G$13&amp;"&gt; "&amp;Entrée!$G$32</f>
        <v>1&gt; 4</v>
      </c>
      <c r="AE4" s="18" t="str">
        <f>Entrée!G13&amp;" &gt; "&amp;Entrée!AB32</f>
        <v>1 &gt; 3</v>
      </c>
      <c r="AF4" s="19" t="str">
        <f>Entrée!AB13&amp;" &gt; "&amp;Entrée!G32</f>
        <v>2 &gt; 4</v>
      </c>
    </row>
    <row r="5" spans="1:32" s="29" customFormat="1" ht="12.75">
      <c r="A5" s="174"/>
      <c r="B5" s="119"/>
      <c r="C5" s="30"/>
      <c r="D5" s="30"/>
      <c r="E5" s="31"/>
      <c r="F5" s="151"/>
      <c r="G5" s="32"/>
      <c r="H5" s="146"/>
      <c r="I5" s="31"/>
      <c r="J5" s="154"/>
      <c r="K5" s="30"/>
      <c r="L5" s="30"/>
      <c r="M5" s="31"/>
      <c r="N5" s="151"/>
      <c r="O5" s="32"/>
      <c r="P5" s="146"/>
      <c r="Q5" s="31"/>
      <c r="R5" s="154"/>
      <c r="S5" s="188"/>
      <c r="T5" s="189"/>
      <c r="U5" s="190"/>
      <c r="V5" s="188"/>
      <c r="W5" s="189"/>
      <c r="X5" s="190"/>
      <c r="Y5" s="188"/>
      <c r="Z5" s="189"/>
      <c r="AA5" s="190"/>
      <c r="AB5" s="188"/>
      <c r="AC5" s="189"/>
      <c r="AD5" s="190"/>
      <c r="AE5" s="191"/>
      <c r="AF5" s="192"/>
    </row>
    <row r="6" spans="1:32" s="29" customFormat="1" ht="12.75">
      <c r="A6" s="180"/>
      <c r="B6" s="181"/>
      <c r="C6" s="182"/>
      <c r="D6" s="182"/>
      <c r="E6" s="183"/>
      <c r="F6" s="184"/>
      <c r="G6" s="185"/>
      <c r="H6" s="186"/>
      <c r="I6" s="183"/>
      <c r="J6" s="187"/>
      <c r="K6" s="182"/>
      <c r="L6" s="182"/>
      <c r="M6" s="183"/>
      <c r="N6" s="184"/>
      <c r="O6" s="185"/>
      <c r="P6" s="186"/>
      <c r="Q6" s="183"/>
      <c r="R6" s="187"/>
      <c r="S6" s="193"/>
      <c r="T6" s="194"/>
      <c r="U6" s="195"/>
      <c r="V6" s="193"/>
      <c r="W6" s="194"/>
      <c r="X6" s="195"/>
      <c r="Y6" s="193"/>
      <c r="Z6" s="194"/>
      <c r="AA6" s="195"/>
      <c r="AB6" s="193"/>
      <c r="AC6" s="194"/>
      <c r="AD6" s="195"/>
      <c r="AE6" s="196"/>
      <c r="AF6" s="197"/>
    </row>
    <row r="7" spans="1:32" s="29" customFormat="1" ht="12.75">
      <c r="A7" s="162"/>
      <c r="B7" s="120"/>
      <c r="C7" s="116"/>
      <c r="D7" s="116"/>
      <c r="E7" s="117"/>
      <c r="F7" s="152"/>
      <c r="G7" s="118"/>
      <c r="H7" s="147"/>
      <c r="I7" s="117"/>
      <c r="J7" s="155"/>
      <c r="K7" s="116"/>
      <c r="L7" s="116"/>
      <c r="M7" s="117"/>
      <c r="N7" s="152"/>
      <c r="O7" s="118"/>
      <c r="P7" s="147"/>
      <c r="Q7" s="117"/>
      <c r="R7" s="155"/>
      <c r="S7" s="198"/>
      <c r="T7" s="199"/>
      <c r="U7" s="200"/>
      <c r="V7" s="198"/>
      <c r="W7" s="199"/>
      <c r="X7" s="200"/>
      <c r="Y7" s="198"/>
      <c r="Z7" s="199"/>
      <c r="AA7" s="200"/>
      <c r="AB7" s="198"/>
      <c r="AC7" s="199"/>
      <c r="AD7" s="200"/>
      <c r="AE7" s="201"/>
      <c r="AF7" s="202"/>
    </row>
    <row r="8" spans="1:32" s="29" customFormat="1" ht="13.5" thickBot="1">
      <c r="A8" s="33"/>
      <c r="B8" s="125"/>
      <c r="C8" s="34"/>
      <c r="D8" s="34"/>
      <c r="E8" s="35"/>
      <c r="F8" s="153"/>
      <c r="G8" s="36"/>
      <c r="H8" s="148"/>
      <c r="I8" s="35"/>
      <c r="J8" s="156"/>
      <c r="K8" s="34"/>
      <c r="L8" s="34"/>
      <c r="M8" s="35"/>
      <c r="N8" s="153"/>
      <c r="O8" s="36"/>
      <c r="P8" s="148"/>
      <c r="Q8" s="35"/>
      <c r="R8" s="156"/>
      <c r="S8" s="203"/>
      <c r="T8" s="204"/>
      <c r="U8" s="205"/>
      <c r="V8" s="203"/>
      <c r="W8" s="204"/>
      <c r="X8" s="205"/>
      <c r="Y8" s="203"/>
      <c r="Z8" s="204"/>
      <c r="AA8" s="205"/>
      <c r="AB8" s="203"/>
      <c r="AC8" s="204"/>
      <c r="AD8" s="205"/>
      <c r="AE8" s="206"/>
      <c r="AF8" s="207"/>
    </row>
    <row r="9" spans="1:32" s="25" customFormat="1" ht="11.25">
      <c r="A9" s="24"/>
      <c r="B9" s="126" t="s">
        <v>5</v>
      </c>
      <c r="C9" s="63">
        <f>MAX(C5:C8)</f>
        <v>0</v>
      </c>
      <c r="D9" s="63">
        <f>MAX(D5:D8)</f>
        <v>0</v>
      </c>
      <c r="E9" s="64">
        <f>MAX(E5:E8)</f>
        <v>0</v>
      </c>
      <c r="F9" s="91"/>
      <c r="G9" s="63">
        <f>MAX(G5:G8)</f>
        <v>0</v>
      </c>
      <c r="H9" s="63">
        <f>MAX(H5:H8)</f>
        <v>0</v>
      </c>
      <c r="I9" s="64">
        <f>MAX(I5:I8)</f>
        <v>0</v>
      </c>
      <c r="J9" s="91"/>
      <c r="K9" s="63">
        <f>MAX(K5:K8)</f>
        <v>0</v>
      </c>
      <c r="L9" s="63">
        <f>MAX(L5:L8)</f>
        <v>0</v>
      </c>
      <c r="M9" s="64">
        <f>MAX(M5:M8)</f>
        <v>0</v>
      </c>
      <c r="N9" s="91"/>
      <c r="O9" s="63">
        <f>MAX(O5:O8)</f>
        <v>0</v>
      </c>
      <c r="P9" s="63">
        <f>MAX(P5:P8)</f>
        <v>0</v>
      </c>
      <c r="Q9" s="64">
        <f>MAX(Q5:Q8)</f>
        <v>0</v>
      </c>
      <c r="R9" s="91"/>
      <c r="S9" s="63">
        <f aca="true" t="shared" si="0" ref="S9:AF9">MAX(S5:S8)</f>
        <v>0</v>
      </c>
      <c r="T9" s="64">
        <f t="shared" si="0"/>
        <v>0</v>
      </c>
      <c r="U9" s="65">
        <f t="shared" si="0"/>
        <v>0</v>
      </c>
      <c r="V9" s="63">
        <f t="shared" si="0"/>
        <v>0</v>
      </c>
      <c r="W9" s="64">
        <f t="shared" si="0"/>
        <v>0</v>
      </c>
      <c r="X9" s="65">
        <f t="shared" si="0"/>
        <v>0</v>
      </c>
      <c r="Y9" s="63">
        <f t="shared" si="0"/>
        <v>0</v>
      </c>
      <c r="Z9" s="64">
        <f t="shared" si="0"/>
        <v>0</v>
      </c>
      <c r="AA9" s="65">
        <f t="shared" si="0"/>
        <v>0</v>
      </c>
      <c r="AB9" s="63">
        <f t="shared" si="0"/>
        <v>0</v>
      </c>
      <c r="AC9" s="64">
        <f t="shared" si="0"/>
        <v>0</v>
      </c>
      <c r="AD9" s="65">
        <f t="shared" si="0"/>
        <v>0</v>
      </c>
      <c r="AE9" s="63">
        <f t="shared" si="0"/>
        <v>0</v>
      </c>
      <c r="AF9" s="65">
        <f t="shared" si="0"/>
        <v>0</v>
      </c>
    </row>
    <row r="10" spans="1:32" s="27" customFormat="1" ht="11.25">
      <c r="A10" s="26"/>
      <c r="B10" s="127" t="s">
        <v>6</v>
      </c>
      <c r="C10" s="66" t="e">
        <f aca="true" t="shared" si="1" ref="C10:R10">AVERAGE(C5:C8)</f>
        <v>#DIV/0!</v>
      </c>
      <c r="D10" s="66" t="e">
        <f t="shared" si="1"/>
        <v>#DIV/0!</v>
      </c>
      <c r="E10" s="67" t="e">
        <f t="shared" si="1"/>
        <v>#DIV/0!</v>
      </c>
      <c r="F10" s="67" t="e">
        <f t="shared" si="1"/>
        <v>#DIV/0!</v>
      </c>
      <c r="G10" s="66" t="e">
        <f t="shared" si="1"/>
        <v>#DIV/0!</v>
      </c>
      <c r="H10" s="66" t="e">
        <f t="shared" si="1"/>
        <v>#DIV/0!</v>
      </c>
      <c r="I10" s="67" t="e">
        <f t="shared" si="1"/>
        <v>#DIV/0!</v>
      </c>
      <c r="J10" s="67" t="e">
        <f t="shared" si="1"/>
        <v>#DIV/0!</v>
      </c>
      <c r="K10" s="66" t="e">
        <f t="shared" si="1"/>
        <v>#DIV/0!</v>
      </c>
      <c r="L10" s="66" t="e">
        <f t="shared" si="1"/>
        <v>#DIV/0!</v>
      </c>
      <c r="M10" s="67" t="e">
        <f t="shared" si="1"/>
        <v>#DIV/0!</v>
      </c>
      <c r="N10" s="67" t="e">
        <f t="shared" si="1"/>
        <v>#DIV/0!</v>
      </c>
      <c r="O10" s="66" t="e">
        <f t="shared" si="1"/>
        <v>#DIV/0!</v>
      </c>
      <c r="P10" s="66" t="e">
        <f t="shared" si="1"/>
        <v>#DIV/0!</v>
      </c>
      <c r="Q10" s="67" t="e">
        <f t="shared" si="1"/>
        <v>#DIV/0!</v>
      </c>
      <c r="R10" s="67" t="e">
        <f t="shared" si="1"/>
        <v>#DIV/0!</v>
      </c>
      <c r="S10" s="66" t="e">
        <f aca="true" t="shared" si="2" ref="S10:AF10">AVERAGE(S5:S8)</f>
        <v>#DIV/0!</v>
      </c>
      <c r="T10" s="67" t="e">
        <f t="shared" si="2"/>
        <v>#DIV/0!</v>
      </c>
      <c r="U10" s="68" t="e">
        <f t="shared" si="2"/>
        <v>#DIV/0!</v>
      </c>
      <c r="V10" s="66" t="e">
        <f t="shared" si="2"/>
        <v>#DIV/0!</v>
      </c>
      <c r="W10" s="67" t="e">
        <f t="shared" si="2"/>
        <v>#DIV/0!</v>
      </c>
      <c r="X10" s="68" t="e">
        <f t="shared" si="2"/>
        <v>#DIV/0!</v>
      </c>
      <c r="Y10" s="66" t="e">
        <f t="shared" si="2"/>
        <v>#DIV/0!</v>
      </c>
      <c r="Z10" s="67" t="e">
        <f t="shared" si="2"/>
        <v>#DIV/0!</v>
      </c>
      <c r="AA10" s="68" t="e">
        <f t="shared" si="2"/>
        <v>#DIV/0!</v>
      </c>
      <c r="AB10" s="66" t="e">
        <f t="shared" si="2"/>
        <v>#DIV/0!</v>
      </c>
      <c r="AC10" s="67" t="e">
        <f t="shared" si="2"/>
        <v>#DIV/0!</v>
      </c>
      <c r="AD10" s="68" t="e">
        <f t="shared" si="2"/>
        <v>#DIV/0!</v>
      </c>
      <c r="AE10" s="208" t="e">
        <f t="shared" si="2"/>
        <v>#DIV/0!</v>
      </c>
      <c r="AF10" s="209" t="e">
        <f t="shared" si="2"/>
        <v>#DIV/0!</v>
      </c>
    </row>
    <row r="11" spans="1:32" s="37" customFormat="1" ht="12" thickBot="1">
      <c r="A11" s="28"/>
      <c r="B11" s="128" t="s">
        <v>7</v>
      </c>
      <c r="C11" s="69">
        <f>MIN(C5:C8)</f>
        <v>0</v>
      </c>
      <c r="D11" s="69">
        <f>MIN(D5:D8)</f>
        <v>0</v>
      </c>
      <c r="E11" s="70">
        <f>MIN(E5:E8)</f>
        <v>0</v>
      </c>
      <c r="F11" s="92"/>
      <c r="G11" s="69">
        <f>MIN(G5:G8)</f>
        <v>0</v>
      </c>
      <c r="H11" s="69">
        <f>MIN(H5:H8)</f>
        <v>0</v>
      </c>
      <c r="I11" s="70">
        <f>MIN(I5:I8)</f>
        <v>0</v>
      </c>
      <c r="J11" s="92"/>
      <c r="K11" s="69">
        <f>MIN(K5:K8)</f>
        <v>0</v>
      </c>
      <c r="L11" s="69">
        <f>MIN(L5:L8)</f>
        <v>0</v>
      </c>
      <c r="M11" s="70">
        <f>MIN(M5:M8)</f>
        <v>0</v>
      </c>
      <c r="N11" s="92"/>
      <c r="O11" s="69">
        <f>MIN(O5:O8)</f>
        <v>0</v>
      </c>
      <c r="P11" s="69">
        <f>MIN(P5:P8)</f>
        <v>0</v>
      </c>
      <c r="Q11" s="70">
        <f>MIN(Q5:Q8)</f>
        <v>0</v>
      </c>
      <c r="R11" s="92"/>
      <c r="S11" s="69">
        <f aca="true" t="shared" si="3" ref="S11:AF11">MIN(S5:S8)</f>
        <v>0</v>
      </c>
      <c r="T11" s="70">
        <f t="shared" si="3"/>
        <v>0</v>
      </c>
      <c r="U11" s="71">
        <f t="shared" si="3"/>
        <v>0</v>
      </c>
      <c r="V11" s="69">
        <f t="shared" si="3"/>
        <v>0</v>
      </c>
      <c r="W11" s="70">
        <f t="shared" si="3"/>
        <v>0</v>
      </c>
      <c r="X11" s="71">
        <f t="shared" si="3"/>
        <v>0</v>
      </c>
      <c r="Y11" s="69">
        <f t="shared" si="3"/>
        <v>0</v>
      </c>
      <c r="Z11" s="70">
        <f t="shared" si="3"/>
        <v>0</v>
      </c>
      <c r="AA11" s="71">
        <f t="shared" si="3"/>
        <v>0</v>
      </c>
      <c r="AB11" s="69">
        <f t="shared" si="3"/>
        <v>0</v>
      </c>
      <c r="AC11" s="70">
        <f t="shared" si="3"/>
        <v>0</v>
      </c>
      <c r="AD11" s="71">
        <f t="shared" si="3"/>
        <v>0</v>
      </c>
      <c r="AE11" s="69">
        <f t="shared" si="3"/>
        <v>0</v>
      </c>
      <c r="AF11" s="71">
        <f t="shared" si="3"/>
        <v>0</v>
      </c>
    </row>
    <row r="12" spans="19:21" ht="12.75">
      <c r="S12" s="22"/>
      <c r="T12" s="23"/>
      <c r="U12" s="23"/>
    </row>
    <row r="13" spans="19:21" ht="12.75">
      <c r="S13" s="22"/>
      <c r="T13" s="23"/>
      <c r="U13" s="23"/>
    </row>
    <row r="14" spans="19:21" ht="12.75">
      <c r="S14" s="22"/>
      <c r="T14" s="23"/>
      <c r="U14" s="23"/>
    </row>
    <row r="15" spans="19:21" ht="12.75">
      <c r="S15" s="22"/>
      <c r="T15" s="23"/>
      <c r="U15" s="23"/>
    </row>
    <row r="16" spans="19:21" ht="12.75">
      <c r="S16" s="22"/>
      <c r="T16" s="23"/>
      <c r="U16" s="23"/>
    </row>
    <row r="17" spans="19:21" ht="12.75">
      <c r="S17" s="22"/>
      <c r="T17" s="23"/>
      <c r="U17" s="23"/>
    </row>
    <row r="18" spans="19:21" ht="12.75">
      <c r="S18" s="22"/>
      <c r="T18" s="23"/>
      <c r="U18" s="23"/>
    </row>
    <row r="19" spans="19:21" ht="12.75">
      <c r="S19" s="22"/>
      <c r="T19" s="23"/>
      <c r="U19" s="23"/>
    </row>
    <row r="20" spans="19:21" ht="12.75">
      <c r="S20" s="22"/>
      <c r="T20" s="23"/>
      <c r="U20" s="23"/>
    </row>
  </sheetData>
  <mergeCells count="6">
    <mergeCell ref="A2:F2"/>
    <mergeCell ref="G2:J2"/>
    <mergeCell ref="K3:L3"/>
    <mergeCell ref="O3:P3"/>
    <mergeCell ref="C3:D3"/>
    <mergeCell ref="G3:H3"/>
  </mergeCells>
  <printOptions horizontalCentered="1" verticalCentered="1"/>
  <pageMargins left="0.1968503937007874" right="0.1968503937007874" top="0.3937007874015748" bottom="0.3937007874015748" header="0.5118110236220472" footer="0.11811023622047245"/>
  <pageSetup fitToHeight="1" fitToWidth="1" horizontalDpi="600" verticalDpi="600" orientation="landscape" paperSize="9" scale="9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AT66"/>
  <sheetViews>
    <sheetView zoomScale="75" zoomScaleNormal="75" workbookViewId="0" topLeftCell="A1">
      <selection activeCell="AI18" sqref="AI18"/>
    </sheetView>
  </sheetViews>
  <sheetFormatPr defaultColWidth="11.421875" defaultRowHeight="12" customHeight="1"/>
  <cols>
    <col min="1" max="36" width="3.140625" style="0" customWidth="1"/>
    <col min="37" max="43" width="3.28125" style="0" customWidth="1"/>
  </cols>
  <sheetData>
    <row r="1" spans="1:46" ht="18" customHeight="1">
      <c r="A1" s="257" t="str">
        <f>Entrée!$A$1</f>
        <v>xxxxx</v>
      </c>
      <c r="B1" s="258"/>
      <c r="C1" s="258"/>
      <c r="D1" s="258"/>
      <c r="E1" s="258"/>
      <c r="F1" s="258"/>
      <c r="G1" s="258"/>
      <c r="H1" s="258"/>
      <c r="I1" s="258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76"/>
      <c r="V1" s="45"/>
      <c r="W1" s="45"/>
      <c r="X1" s="45"/>
      <c r="Y1" s="45"/>
      <c r="Z1" s="273">
        <f>Entrée!$X$1</f>
        <v>39651</v>
      </c>
      <c r="AA1" s="273"/>
      <c r="AB1" s="273"/>
      <c r="AC1" s="273"/>
      <c r="AD1" s="273"/>
      <c r="AE1" s="273"/>
      <c r="AF1" s="77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</row>
    <row r="2" spans="1:46" ht="12.75" customHeight="1">
      <c r="A2" s="259"/>
      <c r="B2" s="260"/>
      <c r="C2" s="260"/>
      <c r="D2" s="260"/>
      <c r="E2" s="260"/>
      <c r="F2" s="260"/>
      <c r="G2" s="260"/>
      <c r="H2" s="260"/>
      <c r="I2" s="260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44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</row>
    <row r="3" spans="1:46" ht="18">
      <c r="A3" s="78" t="s">
        <v>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80"/>
      <c r="AF3" s="81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</row>
    <row r="4" spans="1:46" ht="18">
      <c r="A4" s="78" t="s">
        <v>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  <c r="AF4" s="81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</row>
    <row r="5" spans="1:46" ht="18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80"/>
      <c r="AF5" s="81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</row>
    <row r="6" spans="1:46" ht="18">
      <c r="A6" s="78"/>
      <c r="B6" s="39" t="s">
        <v>15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  <c r="P6" s="52"/>
      <c r="Q6" s="79"/>
      <c r="R6" s="52"/>
      <c r="S6" s="79"/>
      <c r="T6" s="267" t="str">
        <f>Entrée!T6</f>
        <v>Tolérance de retrait soudure </v>
      </c>
      <c r="U6" s="267"/>
      <c r="V6" s="267"/>
      <c r="W6" s="267"/>
      <c r="X6" s="267"/>
      <c r="Y6" s="267"/>
      <c r="Z6" s="267"/>
      <c r="AA6" s="267"/>
      <c r="AB6" s="267" t="str">
        <f>Entrée!$AB$6</f>
        <v>3 ± 1</v>
      </c>
      <c r="AC6" s="267"/>
      <c r="AD6" s="267"/>
      <c r="AE6" s="80"/>
      <c r="AF6" s="81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</row>
    <row r="7" spans="1:46" ht="18">
      <c r="A7" s="78"/>
      <c r="B7" s="251" t="str">
        <f>Entrée!$B$7</f>
        <v>xxxxxxxxx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3"/>
      <c r="P7" s="52"/>
      <c r="Q7" s="79"/>
      <c r="R7" s="52"/>
      <c r="S7" s="79"/>
      <c r="T7" s="267" t="str">
        <f>Entrée!T7</f>
        <v>Tolérance dimension finie</v>
      </c>
      <c r="U7" s="267"/>
      <c r="V7" s="267"/>
      <c r="W7" s="267"/>
      <c r="X7" s="267"/>
      <c r="Y7" s="267"/>
      <c r="Z7" s="267"/>
      <c r="AA7" s="267"/>
      <c r="AB7" s="267" t="str">
        <f>Entrée!$AB$7</f>
        <v>985 ± 1</v>
      </c>
      <c r="AC7" s="267"/>
      <c r="AD7" s="267"/>
      <c r="AE7" s="80"/>
      <c r="AF7" s="81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46" ht="18">
      <c r="A8" s="78"/>
      <c r="B8" s="254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  <c r="P8" s="52"/>
      <c r="Q8" s="79"/>
      <c r="R8" s="52"/>
      <c r="S8" s="79"/>
      <c r="T8" s="267" t="str">
        <f>Entrée!T8</f>
        <v>Tolérance température </v>
      </c>
      <c r="U8" s="267"/>
      <c r="V8" s="267"/>
      <c r="W8" s="267"/>
      <c r="X8" s="267"/>
      <c r="Y8" s="267"/>
      <c r="Z8" s="267"/>
      <c r="AA8" s="267"/>
      <c r="AB8" s="267" t="str">
        <f>Entrée!$AB$8</f>
        <v>250+10-5</v>
      </c>
      <c r="AC8" s="267"/>
      <c r="AD8" s="267"/>
      <c r="AE8" s="80"/>
      <c r="AF8" s="81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</row>
    <row r="9" spans="1:46" ht="12" customHeight="1">
      <c r="A9" s="43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44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</row>
    <row r="10" spans="1:46" ht="12" customHeight="1">
      <c r="A10" s="43" t="s">
        <v>10</v>
      </c>
      <c r="B10" s="52"/>
      <c r="C10" s="52"/>
      <c r="D10" s="52"/>
      <c r="E10" s="52"/>
      <c r="F10" s="52"/>
      <c r="G10" s="52"/>
      <c r="H10" s="52"/>
      <c r="I10" s="52"/>
      <c r="J10" s="85" t="str">
        <f>Entrée!$J$10</f>
        <v>X</v>
      </c>
      <c r="K10" s="82" t="s">
        <v>11</v>
      </c>
      <c r="L10" s="52"/>
      <c r="M10" s="52"/>
      <c r="N10" s="86">
        <f>Entrée!$N$10</f>
        <v>0</v>
      </c>
      <c r="O10" s="82" t="s">
        <v>12</v>
      </c>
      <c r="P10" s="52"/>
      <c r="Q10" s="52"/>
      <c r="R10" s="52"/>
      <c r="S10" s="52" t="s">
        <v>13</v>
      </c>
      <c r="T10" s="52"/>
      <c r="U10" s="52"/>
      <c r="V10" s="52"/>
      <c r="W10" s="52"/>
      <c r="X10" s="52"/>
      <c r="Y10" s="52"/>
      <c r="Z10" s="286" t="str">
        <f>Entrée!$Z$10</f>
        <v>xxxxx</v>
      </c>
      <c r="AA10" s="287"/>
      <c r="AB10" s="287"/>
      <c r="AC10" s="287"/>
      <c r="AD10" s="52"/>
      <c r="AE10" s="52"/>
      <c r="AF10" s="44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</row>
    <row r="11" spans="1:46" ht="12" customHeight="1">
      <c r="A11" s="4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44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1:46" ht="12" customHeight="1">
      <c r="A12" s="4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44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</row>
    <row r="13" spans="1:46" ht="12" customHeight="1">
      <c r="A13" s="43"/>
      <c r="B13" s="245" t="s">
        <v>32</v>
      </c>
      <c r="C13" s="246"/>
      <c r="D13" s="246"/>
      <c r="E13" s="246"/>
      <c r="F13" s="246"/>
      <c r="G13" s="277">
        <f>Entrée!G13</f>
        <v>1</v>
      </c>
      <c r="H13" s="278"/>
      <c r="I13" s="274" t="s">
        <v>6</v>
      </c>
      <c r="J13" s="275"/>
      <c r="K13" s="276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245" t="s">
        <v>32</v>
      </c>
      <c r="X13" s="246"/>
      <c r="Y13" s="246"/>
      <c r="Z13" s="246"/>
      <c r="AA13" s="246"/>
      <c r="AB13" s="277">
        <f>Entrée!AB13</f>
        <v>2</v>
      </c>
      <c r="AC13" s="278"/>
      <c r="AD13" s="274" t="s">
        <v>6</v>
      </c>
      <c r="AE13" s="275"/>
      <c r="AF13" s="276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</row>
    <row r="14" spans="1:46" ht="12" customHeight="1">
      <c r="A14" s="43"/>
      <c r="B14" s="235" t="s">
        <v>29</v>
      </c>
      <c r="C14" s="236"/>
      <c r="D14" s="236"/>
      <c r="E14" s="236"/>
      <c r="F14" s="236"/>
      <c r="G14" s="268">
        <f>IF(Entrée!G14="","",Entrée!G14*Entrée!$AI$24+Entrée!$AP$24)</f>
      </c>
      <c r="H14" s="268"/>
      <c r="I14" s="142"/>
      <c r="J14" s="143"/>
      <c r="K14" s="145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235" t="s">
        <v>29</v>
      </c>
      <c r="X14" s="236"/>
      <c r="Y14" s="236"/>
      <c r="Z14" s="236"/>
      <c r="AA14" s="236"/>
      <c r="AB14" s="268">
        <f>IF(Entrée!AB14="","",Entrée!AB14*Entrée!$AI$24+Entrée!$AP$24)</f>
      </c>
      <c r="AC14" s="268"/>
      <c r="AD14" s="142"/>
      <c r="AE14" s="143"/>
      <c r="AF14" s="145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</row>
    <row r="15" spans="1:46" ht="12" customHeight="1">
      <c r="A15" s="43"/>
      <c r="B15" s="235" t="s">
        <v>28</v>
      </c>
      <c r="C15" s="236"/>
      <c r="D15" s="236"/>
      <c r="E15" s="236"/>
      <c r="F15" s="236"/>
      <c r="G15" s="268">
        <f>IF(Entrée!G15="","",Entrée!G15*Entrée!$AI$24+Entrée!$AP$24)</f>
      </c>
      <c r="H15" s="268"/>
      <c r="I15" s="280" t="e">
        <f>Données!$C$10</f>
        <v>#DIV/0!</v>
      </c>
      <c r="J15" s="281"/>
      <c r="K15" s="28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235" t="s">
        <v>28</v>
      </c>
      <c r="X15" s="236"/>
      <c r="Y15" s="236"/>
      <c r="Z15" s="236"/>
      <c r="AA15" s="236"/>
      <c r="AB15" s="268">
        <f>IF(Entrée!AB15="","",Entrée!AB15*Entrée!$AI$24+Entrée!$AP$24)</f>
      </c>
      <c r="AC15" s="268"/>
      <c r="AD15" s="280" t="e">
        <f>Données!$G$10</f>
        <v>#DIV/0!</v>
      </c>
      <c r="AE15" s="281"/>
      <c r="AF15" s="282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6" ht="12" customHeight="1">
      <c r="A16" s="43"/>
      <c r="B16" s="235" t="s">
        <v>14</v>
      </c>
      <c r="C16" s="236"/>
      <c r="D16" s="236"/>
      <c r="E16" s="236"/>
      <c r="F16" s="236"/>
      <c r="G16" s="268">
        <f>IF(Entrée!G16="","",Entrée!G16*Entrée!$AI$19+Entrée!$AP$19)</f>
      </c>
      <c r="H16" s="268"/>
      <c r="I16" s="280" t="e">
        <f>Données!$E$10</f>
        <v>#DIV/0!</v>
      </c>
      <c r="J16" s="281"/>
      <c r="K16" s="282"/>
      <c r="L16" s="52"/>
      <c r="M16" s="52"/>
      <c r="N16" s="52"/>
      <c r="O16" s="52"/>
      <c r="P16" s="52"/>
      <c r="Q16" s="52"/>
      <c r="R16" s="52"/>
      <c r="S16" s="52" t="s">
        <v>20</v>
      </c>
      <c r="T16" s="52"/>
      <c r="U16" s="52"/>
      <c r="V16" s="52"/>
      <c r="W16" s="235" t="s">
        <v>14</v>
      </c>
      <c r="X16" s="236"/>
      <c r="Y16" s="236"/>
      <c r="Z16" s="236"/>
      <c r="AA16" s="236"/>
      <c r="AB16" s="268">
        <f>IF(Entrée!AB16="","",Entrée!AB16*Entrée!$AI$19+Entrée!$AP$19)</f>
      </c>
      <c r="AC16" s="268"/>
      <c r="AD16" s="280" t="e">
        <f>Données!$I$10</f>
        <v>#DIV/0!</v>
      </c>
      <c r="AE16" s="281"/>
      <c r="AF16" s="282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ht="12" customHeight="1">
      <c r="A17" s="43"/>
      <c r="B17" s="248" t="s">
        <v>31</v>
      </c>
      <c r="C17" s="249"/>
      <c r="D17" s="249"/>
      <c r="E17" s="249"/>
      <c r="F17" s="249"/>
      <c r="G17" s="283">
        <f>IF(Entrée!G17="","",Entrée!G17)</f>
      </c>
      <c r="H17" s="284"/>
      <c r="I17" s="74"/>
      <c r="J17" s="42"/>
      <c r="K17" s="73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248" t="s">
        <v>31</v>
      </c>
      <c r="X17" s="249"/>
      <c r="Y17" s="249"/>
      <c r="Z17" s="249"/>
      <c r="AA17" s="249"/>
      <c r="AB17" s="283">
        <f>IF(Entrée!AB17="","",Entrée!AB17)</f>
      </c>
      <c r="AC17" s="284"/>
      <c r="AD17" s="74"/>
      <c r="AE17" s="42"/>
      <c r="AF17" s="73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ht="15.75" customHeight="1">
      <c r="A18" s="43"/>
      <c r="B18" s="52"/>
      <c r="C18" s="52"/>
      <c r="D18" s="52"/>
      <c r="E18" s="52"/>
      <c r="F18" s="268">
        <f>IF(Entrée!$M$14="","",Entrée!$M$14)</f>
      </c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52"/>
      <c r="AC18" s="52"/>
      <c r="AD18" s="52"/>
      <c r="AE18" s="52"/>
      <c r="AF18" s="44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ht="15.75" customHeight="1">
      <c r="A19" s="43"/>
      <c r="B19" s="52"/>
      <c r="C19" s="52"/>
      <c r="D19" s="52"/>
      <c r="E19" s="279">
        <f>IF(Entrée!$M$16="","",Entrée!$M$16)</f>
      </c>
      <c r="F19" s="268"/>
      <c r="G19" s="268"/>
      <c r="H19" s="268"/>
      <c r="I19" s="52"/>
      <c r="J19" s="52"/>
      <c r="K19" s="52"/>
      <c r="L19" s="52"/>
      <c r="M19" s="52"/>
      <c r="N19" s="52"/>
      <c r="O19" s="52"/>
      <c r="P19" s="52"/>
      <c r="Q19" s="52"/>
      <c r="R19" s="52" t="s">
        <v>23</v>
      </c>
      <c r="S19" s="52"/>
      <c r="T19" s="52"/>
      <c r="U19" s="52"/>
      <c r="V19" s="52"/>
      <c r="W19" s="52"/>
      <c r="X19" s="52"/>
      <c r="Y19" s="268">
        <f>IF(Entrée!$S$16="","",Entrée!$S$16)</f>
      </c>
      <c r="Z19" s="268"/>
      <c r="AA19" s="268"/>
      <c r="AB19" s="269"/>
      <c r="AC19" s="52"/>
      <c r="AD19" s="52"/>
      <c r="AE19" s="52"/>
      <c r="AF19" s="44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ht="15.75" customHeight="1" thickBot="1">
      <c r="A20" s="43"/>
      <c r="B20" s="52"/>
      <c r="C20" s="42"/>
      <c r="D20" s="52"/>
      <c r="E20" s="43"/>
      <c r="F20" s="52"/>
      <c r="G20" s="52"/>
      <c r="H20" s="44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43"/>
      <c r="Z20" s="52"/>
      <c r="AA20" s="52"/>
      <c r="AB20" s="44"/>
      <c r="AC20" s="52"/>
      <c r="AD20" s="52"/>
      <c r="AE20" s="52" t="s">
        <v>20</v>
      </c>
      <c r="AF20" s="44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ht="13.5" customHeight="1">
      <c r="A21" s="43"/>
      <c r="B21" s="52"/>
      <c r="C21" s="270">
        <f>IF(Entrée!$I$20="","",Entrée!$I$20)</f>
      </c>
      <c r="D21" s="45"/>
      <c r="E21" s="46"/>
      <c r="F21" s="47"/>
      <c r="G21" s="47"/>
      <c r="H21" s="48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9"/>
      <c r="Z21" s="47"/>
      <c r="AA21" s="47"/>
      <c r="AB21" s="50"/>
      <c r="AC21" s="45"/>
      <c r="AD21" s="285">
        <f>IF(Entrée!$W$20="","",Entrée!$W$20)</f>
      </c>
      <c r="AE21" s="52"/>
      <c r="AF21" s="44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ht="13.5" customHeight="1" thickBot="1">
      <c r="A22" s="43"/>
      <c r="B22" s="270">
        <f>IF(Entrée!$G$24="","",Entrée!$G$24)</f>
      </c>
      <c r="C22" s="270"/>
      <c r="D22" s="52"/>
      <c r="E22" s="51"/>
      <c r="F22" s="52"/>
      <c r="G22" s="52"/>
      <c r="H22" s="44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43"/>
      <c r="Z22" s="52"/>
      <c r="AA22" s="52"/>
      <c r="AB22" s="53"/>
      <c r="AC22" s="52"/>
      <c r="AD22" s="270"/>
      <c r="AE22" s="270">
        <f>IF(Entrée!$W$24="","",Entrée!$W$24)</f>
      </c>
      <c r="AF22" s="44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3" spans="1:46" ht="13.5" customHeight="1">
      <c r="A23" s="43"/>
      <c r="B23" s="270"/>
      <c r="C23" s="270"/>
      <c r="D23" s="80"/>
      <c r="E23" s="51"/>
      <c r="F23" s="52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50"/>
      <c r="AA23" s="52"/>
      <c r="AB23" s="53"/>
      <c r="AC23" s="83"/>
      <c r="AD23" s="270"/>
      <c r="AE23" s="270"/>
      <c r="AF23" s="44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46" ht="13.5" customHeight="1">
      <c r="A24" s="43"/>
      <c r="B24" s="270"/>
      <c r="C24" s="271"/>
      <c r="D24" s="42"/>
      <c r="E24" s="54"/>
      <c r="F24" s="42"/>
      <c r="G24" s="51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 t="s">
        <v>20</v>
      </c>
      <c r="S24" s="52"/>
      <c r="T24" s="52"/>
      <c r="U24" s="52"/>
      <c r="V24" s="52"/>
      <c r="W24" s="52"/>
      <c r="X24" s="52"/>
      <c r="Y24" s="52"/>
      <c r="Z24" s="53"/>
      <c r="AA24" s="42"/>
      <c r="AB24" s="55"/>
      <c r="AC24" s="42"/>
      <c r="AD24" s="270"/>
      <c r="AE24" s="270"/>
      <c r="AF24" s="44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ht="13.5" customHeight="1">
      <c r="A25" s="43"/>
      <c r="B25" s="270"/>
      <c r="C25" s="52"/>
      <c r="D25" s="52"/>
      <c r="E25" s="51"/>
      <c r="F25" s="52"/>
      <c r="G25" s="51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3"/>
      <c r="AA25" s="52"/>
      <c r="AB25" s="53"/>
      <c r="AC25" s="52"/>
      <c r="AD25" s="52"/>
      <c r="AE25" s="270"/>
      <c r="AF25" s="44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ht="13.5" customHeight="1">
      <c r="A26" s="43"/>
      <c r="B26" s="270"/>
      <c r="C26" s="52"/>
      <c r="D26" s="52"/>
      <c r="E26" s="51"/>
      <c r="F26" s="52"/>
      <c r="G26" s="51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3"/>
      <c r="AA26" s="52"/>
      <c r="AB26" s="53"/>
      <c r="AC26" s="52"/>
      <c r="AD26" s="52"/>
      <c r="AE26" s="270"/>
      <c r="AF26" s="44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6" ht="13.5" customHeight="1">
      <c r="A27" s="43"/>
      <c r="B27" s="270"/>
      <c r="C27" s="52"/>
      <c r="D27" s="52"/>
      <c r="E27" s="51"/>
      <c r="F27" s="52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3"/>
      <c r="AA27" s="52"/>
      <c r="AB27" s="53"/>
      <c r="AC27" s="52"/>
      <c r="AD27" s="52"/>
      <c r="AE27" s="270"/>
      <c r="AF27" s="44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6" ht="13.5" customHeight="1">
      <c r="A28" s="43"/>
      <c r="B28" s="270"/>
      <c r="C28" s="52"/>
      <c r="D28" s="52"/>
      <c r="E28" s="51"/>
      <c r="F28" s="52"/>
      <c r="G28" s="51"/>
      <c r="H28" s="52"/>
      <c r="I28" s="52"/>
      <c r="J28" s="52"/>
      <c r="K28" s="52"/>
      <c r="L28" s="272">
        <f>IF(Entrée!$P$21="","",Entrée!$P$21)</f>
      </c>
      <c r="M28" s="272"/>
      <c r="N28" s="272"/>
      <c r="O28" s="27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3"/>
      <c r="AA28" s="52"/>
      <c r="AB28" s="53"/>
      <c r="AC28" s="52"/>
      <c r="AD28" s="52"/>
      <c r="AE28" s="270"/>
      <c r="AF28" s="44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6" ht="13.5" customHeight="1">
      <c r="A29" s="43"/>
      <c r="B29" s="270"/>
      <c r="C29" s="52"/>
      <c r="D29" s="52"/>
      <c r="E29" s="51"/>
      <c r="F29" s="52"/>
      <c r="G29" s="51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3"/>
      <c r="AA29" s="52"/>
      <c r="AB29" s="53"/>
      <c r="AC29" s="52"/>
      <c r="AD29" s="52"/>
      <c r="AE29" s="270"/>
      <c r="AF29" s="44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</row>
    <row r="30" spans="1:46" ht="13.5" customHeight="1">
      <c r="A30" s="43"/>
      <c r="B30" s="270"/>
      <c r="C30" s="52"/>
      <c r="D30" s="52"/>
      <c r="E30" s="51"/>
      <c r="F30" s="52"/>
      <c r="G30" s="51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3"/>
      <c r="AA30" s="52"/>
      <c r="AB30" s="53"/>
      <c r="AC30" s="52"/>
      <c r="AD30" s="52"/>
      <c r="AE30" s="270"/>
      <c r="AF30" s="44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</row>
    <row r="31" spans="1:46" ht="13.5" customHeight="1">
      <c r="A31" s="43"/>
      <c r="B31" s="270"/>
      <c r="C31" s="52"/>
      <c r="D31" s="52"/>
      <c r="E31" s="51"/>
      <c r="F31" s="52"/>
      <c r="G31" s="51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3"/>
      <c r="AA31" s="52"/>
      <c r="AB31" s="53"/>
      <c r="AC31" s="52"/>
      <c r="AD31" s="52"/>
      <c r="AE31" s="270"/>
      <c r="AF31" s="44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ht="13.5" customHeight="1">
      <c r="A32" s="43"/>
      <c r="B32" s="270"/>
      <c r="C32" s="52"/>
      <c r="D32" s="52"/>
      <c r="E32" s="51"/>
      <c r="F32" s="52"/>
      <c r="G32" s="51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3"/>
      <c r="AA32" s="52"/>
      <c r="AB32" s="53"/>
      <c r="AC32" s="52"/>
      <c r="AD32" s="52"/>
      <c r="AE32" s="270"/>
      <c r="AF32" s="44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</row>
    <row r="33" spans="1:46" ht="13.5" customHeight="1">
      <c r="A33" s="43"/>
      <c r="B33" s="270"/>
      <c r="C33" s="52"/>
      <c r="D33" s="52"/>
      <c r="E33" s="51"/>
      <c r="F33" s="52"/>
      <c r="G33" s="51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3"/>
      <c r="AA33" s="52"/>
      <c r="AB33" s="53"/>
      <c r="AC33" s="52"/>
      <c r="AD33" s="52"/>
      <c r="AE33" s="270"/>
      <c r="AF33" s="44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ht="13.5" customHeight="1">
      <c r="A34" s="84"/>
      <c r="B34" s="270"/>
      <c r="C34" s="52"/>
      <c r="D34" s="52"/>
      <c r="E34" s="51"/>
      <c r="F34" s="52"/>
      <c r="G34" s="51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3"/>
      <c r="AA34" s="52"/>
      <c r="AB34" s="53"/>
      <c r="AC34" s="52"/>
      <c r="AD34" s="52"/>
      <c r="AE34" s="270"/>
      <c r="AF34" s="81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ht="13.5" customHeight="1">
      <c r="A35" s="43"/>
      <c r="B35" s="270"/>
      <c r="C35" s="52"/>
      <c r="D35" s="52"/>
      <c r="E35" s="51"/>
      <c r="F35" s="52"/>
      <c r="G35" s="51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3"/>
      <c r="AA35" s="52"/>
      <c r="AB35" s="53"/>
      <c r="AC35" s="52"/>
      <c r="AD35" s="52"/>
      <c r="AE35" s="270"/>
      <c r="AF35" s="44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  <row r="36" spans="1:46" ht="13.5" customHeight="1">
      <c r="A36" s="43"/>
      <c r="B36" s="270"/>
      <c r="C36" s="52"/>
      <c r="D36" s="52"/>
      <c r="E36" s="51"/>
      <c r="F36" s="52"/>
      <c r="G36" s="51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3"/>
      <c r="AA36" s="52"/>
      <c r="AB36" s="53"/>
      <c r="AC36" s="52"/>
      <c r="AD36" s="52"/>
      <c r="AE36" s="270"/>
      <c r="AF36" s="44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  <row r="37" spans="1:46" ht="13.5" customHeight="1">
      <c r="A37" s="43"/>
      <c r="B37" s="270"/>
      <c r="C37" s="52"/>
      <c r="D37" s="52"/>
      <c r="E37" s="51"/>
      <c r="F37" s="52"/>
      <c r="G37" s="51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3"/>
      <c r="AA37" s="52"/>
      <c r="AB37" s="53"/>
      <c r="AC37" s="52"/>
      <c r="AD37" s="52"/>
      <c r="AE37" s="270"/>
      <c r="AF37" s="44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1:46" ht="13.5" customHeight="1">
      <c r="A38" s="43"/>
      <c r="B38" s="270"/>
      <c r="C38" s="52"/>
      <c r="D38" s="52"/>
      <c r="E38" s="51"/>
      <c r="F38" s="52"/>
      <c r="G38" s="51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3"/>
      <c r="AA38" s="52"/>
      <c r="AB38" s="53"/>
      <c r="AC38" s="52"/>
      <c r="AD38" s="52"/>
      <c r="AE38" s="270"/>
      <c r="AF38" s="44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</row>
    <row r="39" spans="1:46" ht="13.5" customHeight="1">
      <c r="A39" s="43"/>
      <c r="B39" s="270"/>
      <c r="C39" s="52"/>
      <c r="D39" s="52"/>
      <c r="E39" s="51"/>
      <c r="F39" s="52"/>
      <c r="G39" s="51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52"/>
      <c r="AB39" s="53"/>
      <c r="AC39" s="52"/>
      <c r="AD39" s="52"/>
      <c r="AE39" s="270"/>
      <c r="AF39" s="44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46" ht="13.5" customHeight="1">
      <c r="A40" s="43"/>
      <c r="B40" s="270"/>
      <c r="C40" s="52"/>
      <c r="D40" s="52"/>
      <c r="E40" s="51"/>
      <c r="F40" s="52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3"/>
      <c r="AA40" s="52"/>
      <c r="AB40" s="53"/>
      <c r="AC40" s="52"/>
      <c r="AD40" s="52"/>
      <c r="AE40" s="270"/>
      <c r="AF40" s="44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  <row r="41" spans="1:46" ht="13.5" customHeight="1">
      <c r="A41" s="43"/>
      <c r="B41" s="270"/>
      <c r="C41" s="52"/>
      <c r="D41" s="52"/>
      <c r="E41" s="51"/>
      <c r="F41" s="52"/>
      <c r="G41" s="51"/>
      <c r="H41" s="52"/>
      <c r="I41" s="52"/>
      <c r="J41" s="52"/>
      <c r="K41" s="42"/>
      <c r="L41" s="272">
        <f>IF(Entrée!$P$27="","",Entrée!$P$27)</f>
      </c>
      <c r="M41" s="272"/>
      <c r="N41" s="272"/>
      <c r="O41" s="27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3"/>
      <c r="AA41" s="52"/>
      <c r="AB41" s="53"/>
      <c r="AC41" s="52"/>
      <c r="AD41" s="52"/>
      <c r="AE41" s="270"/>
      <c r="AF41" s="44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1:46" ht="13.5" customHeight="1">
      <c r="A42" s="43"/>
      <c r="B42" s="270"/>
      <c r="C42" s="52"/>
      <c r="D42" s="52"/>
      <c r="E42" s="51"/>
      <c r="F42" s="52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52"/>
      <c r="AB42" s="53"/>
      <c r="AC42" s="52"/>
      <c r="AD42" s="52"/>
      <c r="AE42" s="270"/>
      <c r="AF42" s="44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</row>
    <row r="43" spans="1:46" ht="13.5" customHeight="1">
      <c r="A43" s="43"/>
      <c r="B43" s="270"/>
      <c r="C43" s="52"/>
      <c r="D43" s="52"/>
      <c r="E43" s="51"/>
      <c r="F43" s="52"/>
      <c r="G43" s="51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3"/>
      <c r="AA43" s="52"/>
      <c r="AB43" s="53"/>
      <c r="AC43" s="52"/>
      <c r="AD43" s="52"/>
      <c r="AE43" s="270"/>
      <c r="AF43" s="44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</row>
    <row r="44" spans="1:46" ht="13.5" customHeight="1">
      <c r="A44" s="43"/>
      <c r="B44" s="270"/>
      <c r="C44" s="52"/>
      <c r="D44" s="52"/>
      <c r="E44" s="51"/>
      <c r="F44" s="52"/>
      <c r="G44" s="51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3"/>
      <c r="AA44" s="52"/>
      <c r="AB44" s="53"/>
      <c r="AC44" s="52"/>
      <c r="AD44" s="52"/>
      <c r="AE44" s="270"/>
      <c r="AF44" s="44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</row>
    <row r="45" spans="1:46" ht="13.5" customHeight="1">
      <c r="A45" s="43"/>
      <c r="B45" s="270"/>
      <c r="C45" s="270">
        <f>IF(Entrée!$I$28="","",Entrée!$I$28)</f>
      </c>
      <c r="D45" s="45"/>
      <c r="E45" s="56"/>
      <c r="F45" s="45"/>
      <c r="G45" s="51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3"/>
      <c r="AA45" s="45"/>
      <c r="AB45" s="57"/>
      <c r="AC45" s="45"/>
      <c r="AD45" s="270">
        <f>IF(Entrée!$W$28="","",Entrée!$W$28)</f>
      </c>
      <c r="AE45" s="270"/>
      <c r="AF45" s="44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1:46" ht="13.5" customHeight="1" thickBot="1">
      <c r="A46" s="43"/>
      <c r="B46" s="270"/>
      <c r="C46" s="270"/>
      <c r="D46" s="52"/>
      <c r="E46" s="51"/>
      <c r="F46" s="52"/>
      <c r="G46" s="58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60"/>
      <c r="AA46" s="52"/>
      <c r="AB46" s="53"/>
      <c r="AC46" s="52"/>
      <c r="AD46" s="270"/>
      <c r="AE46" s="270"/>
      <c r="AF46" s="44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</row>
    <row r="47" spans="1:46" ht="13.5" customHeight="1">
      <c r="A47" s="43"/>
      <c r="B47" s="270"/>
      <c r="C47" s="270"/>
      <c r="D47" s="80"/>
      <c r="E47" s="51"/>
      <c r="F47" s="52"/>
      <c r="G47" s="52"/>
      <c r="H47" s="44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43"/>
      <c r="Z47" s="52"/>
      <c r="AA47" s="52"/>
      <c r="AB47" s="53"/>
      <c r="AC47" s="83"/>
      <c r="AD47" s="270"/>
      <c r="AE47" s="270"/>
      <c r="AF47" s="44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1:46" ht="15.75" customHeight="1" thickBot="1">
      <c r="A48" s="43"/>
      <c r="B48" s="52"/>
      <c r="C48" s="271"/>
      <c r="D48" s="42"/>
      <c r="E48" s="58"/>
      <c r="F48" s="59"/>
      <c r="G48" s="59"/>
      <c r="H48" s="61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62"/>
      <c r="Z48" s="59"/>
      <c r="AA48" s="59"/>
      <c r="AB48" s="60"/>
      <c r="AC48" s="42"/>
      <c r="AD48" s="271"/>
      <c r="AE48" s="52"/>
      <c r="AF48" s="44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</row>
    <row r="49" spans="1:46" ht="15.75" customHeight="1">
      <c r="A49" s="43"/>
      <c r="B49" s="52"/>
      <c r="C49" s="52"/>
      <c r="D49" s="52"/>
      <c r="E49" s="288">
        <f>IF(Entrée!$M$33="","",Entrée!$M$33)</f>
      </c>
      <c r="F49" s="289"/>
      <c r="G49" s="289"/>
      <c r="H49" s="290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44"/>
      <c r="Y49" s="288">
        <f>IF(Entrée!$S$33="","",Entrée!$S$33)</f>
      </c>
      <c r="Z49" s="289"/>
      <c r="AA49" s="289"/>
      <c r="AB49" s="290"/>
      <c r="AC49" s="52"/>
      <c r="AD49" s="52"/>
      <c r="AE49" s="52"/>
      <c r="AF49" s="44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1:46" ht="15.75" customHeight="1">
      <c r="A50" s="43"/>
      <c r="B50" s="52"/>
      <c r="C50" s="52"/>
      <c r="D50" s="52"/>
      <c r="E50" s="43"/>
      <c r="F50" s="268">
        <f>IF(Entrée!$M$35="","",Entrée!$M$35)</f>
      </c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44"/>
      <c r="AC50" s="52"/>
      <c r="AD50" s="52"/>
      <c r="AE50" s="52"/>
      <c r="AF50" s="44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  <row r="51" spans="1:46" ht="15.75" customHeight="1">
      <c r="A51" s="43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44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46" ht="12" customHeight="1">
      <c r="A52" s="43"/>
      <c r="B52" s="245" t="s">
        <v>32</v>
      </c>
      <c r="C52" s="246"/>
      <c r="D52" s="246"/>
      <c r="E52" s="246"/>
      <c r="F52" s="246"/>
      <c r="G52" s="277">
        <f>Entrée!G32</f>
        <v>4</v>
      </c>
      <c r="H52" s="278"/>
      <c r="I52" s="274" t="s">
        <v>6</v>
      </c>
      <c r="J52" s="275"/>
      <c r="K52" s="276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45" t="s">
        <v>32</v>
      </c>
      <c r="X52" s="246"/>
      <c r="Y52" s="246"/>
      <c r="Z52" s="246"/>
      <c r="AA52" s="246"/>
      <c r="AB52" s="277">
        <f>Entrée!AB32</f>
        <v>3</v>
      </c>
      <c r="AC52" s="278"/>
      <c r="AD52" s="274" t="s">
        <v>6</v>
      </c>
      <c r="AE52" s="275"/>
      <c r="AF52" s="276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</row>
    <row r="53" spans="1:46" ht="12" customHeight="1">
      <c r="A53" s="43"/>
      <c r="B53" s="235" t="s">
        <v>29</v>
      </c>
      <c r="C53" s="236"/>
      <c r="D53" s="236"/>
      <c r="E53" s="236"/>
      <c r="F53" s="236"/>
      <c r="G53" s="268">
        <f>IF(Entrée!G33="","",Entrée!G33*Entrée!$AI$24+Entrée!$AP$24)</f>
      </c>
      <c r="H53" s="268"/>
      <c r="I53" s="142"/>
      <c r="J53" s="143"/>
      <c r="K53" s="145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35" t="s">
        <v>29</v>
      </c>
      <c r="X53" s="236"/>
      <c r="Y53" s="236"/>
      <c r="Z53" s="236"/>
      <c r="AA53" s="236"/>
      <c r="AB53" s="268">
        <f>IF(Entrée!AB33="","",Entrée!AB33*Entrée!$AI$24+Entrée!$AP$24)</f>
      </c>
      <c r="AC53" s="268"/>
      <c r="AD53" s="142"/>
      <c r="AE53" s="143"/>
      <c r="AF53" s="145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</row>
    <row r="54" spans="1:46" ht="12" customHeight="1">
      <c r="A54" s="43"/>
      <c r="B54" s="235" t="s">
        <v>28</v>
      </c>
      <c r="C54" s="236"/>
      <c r="D54" s="236"/>
      <c r="E54" s="236"/>
      <c r="F54" s="236"/>
      <c r="G54" s="268">
        <f>IF(Entrée!G34="","",Entrée!G34*Entrée!$AI$24+Entrée!$AP$24)</f>
      </c>
      <c r="H54" s="268"/>
      <c r="I54" s="280" t="e">
        <f>Données!$O$10</f>
        <v>#DIV/0!</v>
      </c>
      <c r="J54" s="281"/>
      <c r="K54" s="28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35" t="s">
        <v>28</v>
      </c>
      <c r="X54" s="236"/>
      <c r="Y54" s="236"/>
      <c r="Z54" s="236"/>
      <c r="AA54" s="236"/>
      <c r="AB54" s="268">
        <f>IF(Entrée!AB34="","",Entrée!AB34*Entrée!$AI$24+Entrée!$AP$24)</f>
      </c>
      <c r="AC54" s="268"/>
      <c r="AD54" s="280" t="e">
        <f>Données!$K$10</f>
        <v>#DIV/0!</v>
      </c>
      <c r="AE54" s="281"/>
      <c r="AF54" s="282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</row>
    <row r="55" spans="1:46" ht="12" customHeight="1">
      <c r="A55" s="43"/>
      <c r="B55" s="235" t="s">
        <v>14</v>
      </c>
      <c r="C55" s="236"/>
      <c r="D55" s="236"/>
      <c r="E55" s="236"/>
      <c r="F55" s="236"/>
      <c r="G55" s="268">
        <f>IF(Entrée!G35="","",Entrée!G35*Entrée!$AI$19+Entrée!$AP$19)</f>
      </c>
      <c r="H55" s="268"/>
      <c r="I55" s="280" t="e">
        <f>Données!$Q$10</f>
        <v>#DIV/0!</v>
      </c>
      <c r="J55" s="281"/>
      <c r="K55" s="28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35" t="s">
        <v>14</v>
      </c>
      <c r="X55" s="236"/>
      <c r="Y55" s="236"/>
      <c r="Z55" s="236"/>
      <c r="AA55" s="236"/>
      <c r="AB55" s="268">
        <f>IF(Entrée!AB35="","",Entrée!AB35*Entrée!$AI$19+Entrée!$AP$19)</f>
      </c>
      <c r="AC55" s="268"/>
      <c r="AD55" s="280" t="e">
        <f>Données!$M$10</f>
        <v>#DIV/0!</v>
      </c>
      <c r="AE55" s="281"/>
      <c r="AF55" s="282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</row>
    <row r="56" spans="1:46" ht="12" customHeight="1">
      <c r="A56" s="43"/>
      <c r="B56" s="248" t="s">
        <v>31</v>
      </c>
      <c r="C56" s="249"/>
      <c r="D56" s="249"/>
      <c r="E56" s="249"/>
      <c r="F56" s="249"/>
      <c r="G56" s="283">
        <f>IF(Entrée!G36="","",Entrée!G36)</f>
      </c>
      <c r="H56" s="284"/>
      <c r="I56" s="74"/>
      <c r="J56" s="42"/>
      <c r="K56" s="73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48" t="s">
        <v>31</v>
      </c>
      <c r="X56" s="249"/>
      <c r="Y56" s="249"/>
      <c r="Z56" s="249"/>
      <c r="AA56" s="249"/>
      <c r="AB56" s="283">
        <f>IF(Entrée!AB36="","",Entrée!AB36)</f>
      </c>
      <c r="AC56" s="284"/>
      <c r="AD56" s="75"/>
      <c r="AE56" s="72"/>
      <c r="AF56" s="73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</row>
    <row r="57" spans="1:46" ht="12" customHeight="1">
      <c r="A57" s="43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44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</row>
    <row r="58" spans="1:46" ht="12" customHeight="1">
      <c r="A58" s="43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44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</row>
    <row r="59" spans="1:46" ht="12" customHeight="1">
      <c r="A59" s="87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73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</row>
    <row r="60" spans="1:46" ht="12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</row>
    <row r="61" spans="1:46" ht="12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</row>
    <row r="62" spans="1:46" ht="12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</row>
    <row r="63" spans="1:46" ht="12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</row>
    <row r="64" spans="1:46" ht="12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</row>
    <row r="65" spans="1:46" ht="12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</row>
    <row r="66" spans="1:46" ht="12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</row>
  </sheetData>
  <mergeCells count="76">
    <mergeCell ref="G17:H17"/>
    <mergeCell ref="AB52:AC52"/>
    <mergeCell ref="AB53:AC53"/>
    <mergeCell ref="B14:F14"/>
    <mergeCell ref="G14:H14"/>
    <mergeCell ref="W14:AA14"/>
    <mergeCell ref="AB14:AC14"/>
    <mergeCell ref="E49:H49"/>
    <mergeCell ref="Y49:AB49"/>
    <mergeCell ref="L28:O28"/>
    <mergeCell ref="G16:H16"/>
    <mergeCell ref="Z10:AC10"/>
    <mergeCell ref="W15:AA15"/>
    <mergeCell ref="I15:K15"/>
    <mergeCell ref="I16:K16"/>
    <mergeCell ref="W16:AA16"/>
    <mergeCell ref="AB16:AC16"/>
    <mergeCell ref="W56:AA56"/>
    <mergeCell ref="AB56:AC56"/>
    <mergeCell ref="AD52:AF52"/>
    <mergeCell ref="AD54:AF54"/>
    <mergeCell ref="AD55:AF55"/>
    <mergeCell ref="W54:AA54"/>
    <mergeCell ref="AB54:AC54"/>
    <mergeCell ref="W55:AA55"/>
    <mergeCell ref="AB55:AC55"/>
    <mergeCell ref="W53:AA53"/>
    <mergeCell ref="AD15:AF15"/>
    <mergeCell ref="W52:AA52"/>
    <mergeCell ref="AD45:AD48"/>
    <mergeCell ref="W17:AA17"/>
    <mergeCell ref="AB17:AC17"/>
    <mergeCell ref="AB15:AC15"/>
    <mergeCell ref="AD21:AD24"/>
    <mergeCell ref="AD16:AF16"/>
    <mergeCell ref="AE22:AE47"/>
    <mergeCell ref="F18:AA18"/>
    <mergeCell ref="B56:F56"/>
    <mergeCell ref="G56:H56"/>
    <mergeCell ref="B15:F15"/>
    <mergeCell ref="B16:F16"/>
    <mergeCell ref="B17:F17"/>
    <mergeCell ref="G15:H15"/>
    <mergeCell ref="G53:H53"/>
    <mergeCell ref="B52:F52"/>
    <mergeCell ref="G52:H52"/>
    <mergeCell ref="B55:F55"/>
    <mergeCell ref="G55:H55"/>
    <mergeCell ref="B54:F54"/>
    <mergeCell ref="G54:H54"/>
    <mergeCell ref="A1:I2"/>
    <mergeCell ref="B22:B47"/>
    <mergeCell ref="B53:F53"/>
    <mergeCell ref="E19:H19"/>
    <mergeCell ref="I54:K54"/>
    <mergeCell ref="I55:K55"/>
    <mergeCell ref="I52:K52"/>
    <mergeCell ref="Z1:AE1"/>
    <mergeCell ref="AD13:AF13"/>
    <mergeCell ref="I13:K13"/>
    <mergeCell ref="B7:O8"/>
    <mergeCell ref="B13:F13"/>
    <mergeCell ref="G13:H13"/>
    <mergeCell ref="W13:AA13"/>
    <mergeCell ref="AB13:AC13"/>
    <mergeCell ref="AB8:AD8"/>
    <mergeCell ref="T6:AA6"/>
    <mergeCell ref="Y19:AB19"/>
    <mergeCell ref="F50:AA50"/>
    <mergeCell ref="C45:C48"/>
    <mergeCell ref="C21:C24"/>
    <mergeCell ref="L41:O41"/>
    <mergeCell ref="T7:AA7"/>
    <mergeCell ref="T8:AA8"/>
    <mergeCell ref="AB6:AD6"/>
    <mergeCell ref="AB7:AD7"/>
  </mergeCells>
  <printOptions horizontalCentered="1" verticalCentered="1"/>
  <pageMargins left="0.1968503937007874" right="0.1968503937007874" top="0.1968503937007874" bottom="0.1968503937007874" header="0.11811023622047245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DELRIEU Laurent</dc:creator>
  <cp:keywords/>
  <dc:description/>
  <cp:lastModifiedBy>DOFFIN</cp:lastModifiedBy>
  <cp:lastPrinted>2008-07-16T12:52:18Z</cp:lastPrinted>
  <dcterms:created xsi:type="dcterms:W3CDTF">1999-09-17T07:58:48Z</dcterms:created>
  <dcterms:modified xsi:type="dcterms:W3CDTF">2008-07-22T09:17:19Z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